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dannamora/CB INGENIEROS Dropbox/Proyectos Ejecucion/198 FIDUPOPULAR - Paz de Ariporo/9. Términos de referencia/2. TDR (Diplomados)/0.Anexos/Anexos V1 - Capacitación Docente/"/>
    </mc:Choice>
  </mc:AlternateContent>
  <xr:revisionPtr revIDLastSave="0" documentId="13_ncr:1_{4C2C2711-AA92-3F47-A404-7276E1F44931}" xr6:coauthVersionLast="47" xr6:coauthVersionMax="47" xr10:uidLastSave="{00000000-0000-0000-0000-000000000000}"/>
  <bookViews>
    <workbookView xWindow="1080" yWindow="740" windowWidth="28320" windowHeight="18380" activeTab="3" xr2:uid="{00000000-000D-0000-FFFF-FFFF00000000}"/>
  </bookViews>
  <sheets>
    <sheet name="Resumen" sheetId="15" r:id="rId1"/>
    <sheet name="Diplomados" sheetId="21" r:id="rId2"/>
    <sheet name="Detalle Diplomados" sheetId="23" r:id="rId3"/>
    <sheet name="Laboratorios" sheetId="19" r:id="rId4"/>
    <sheet name="ESRI_MAPINFO_SHEET" sheetId="2" state="veryHidden" r:id="rId5"/>
  </sheets>
  <definedNames>
    <definedName name="_xlnm.Print_Area" localSheetId="1">Diplomados!$C$4:$G$59</definedName>
    <definedName name="_xlnm.Print_Area" localSheetId="3">Laboratorios!$A$1:$J$62</definedName>
    <definedName name="_xlnm.Print_Area" localSheetId="0">Resumen!$C$3:$D$11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6" i="21" l="1"/>
  <c r="G56" i="19"/>
  <c r="D50" i="19"/>
  <c r="D51" i="19"/>
  <c r="D52" i="19" s="1"/>
  <c r="D53" i="19" s="1"/>
  <c r="D54" i="19" s="1"/>
  <c r="D55" i="19" s="1"/>
  <c r="H58" i="19"/>
  <c r="H56" i="19"/>
  <c r="G56" i="21"/>
  <c r="G7" i="23"/>
  <c r="G10" i="23"/>
  <c r="C53" i="21"/>
  <c r="C54" i="21" s="1"/>
  <c r="C55" i="21" s="1"/>
  <c r="D11" i="19" l="1"/>
  <c r="D12" i="19" s="1"/>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C11" i="21"/>
  <c r="C12" i="21" s="1"/>
  <c r="C13" i="21" s="1"/>
  <c r="C14" i="21" s="1"/>
  <c r="C15" i="21" s="1"/>
  <c r="C16" i="21" s="1"/>
  <c r="C17" i="21" s="1"/>
  <c r="C18" i="21" s="1"/>
  <c r="C19" i="21" s="1"/>
  <c r="C20" i="21" s="1"/>
  <c r="C21" i="21" s="1"/>
  <c r="C22" i="21" s="1"/>
  <c r="C23" i="21" s="1"/>
  <c r="C24" i="21" s="1"/>
  <c r="C25" i="21" s="1"/>
  <c r="C26" i="21" s="1"/>
  <c r="C27" i="21" s="1"/>
  <c r="C28" i="21" s="1"/>
  <c r="C29" i="21" s="1"/>
  <c r="C30" i="21" s="1"/>
  <c r="C31" i="21" s="1"/>
  <c r="C32" i="21" s="1"/>
  <c r="C33" i="21" s="1"/>
  <c r="C34" i="21" s="1"/>
  <c r="C35" i="21" s="1"/>
  <c r="C36" i="21" s="1"/>
  <c r="C37" i="21" s="1"/>
  <c r="C38" i="21" s="1"/>
  <c r="C39" i="21" s="1"/>
  <c r="C40" i="21" s="1"/>
  <c r="C41" i="21" s="1"/>
  <c r="C42" i="21" s="1"/>
  <c r="C43" i="21" s="1"/>
  <c r="C44" i="21" s="1"/>
  <c r="C45" i="21" s="1"/>
  <c r="C46" i="21" s="1"/>
  <c r="C47" i="21" s="1"/>
  <c r="C48" i="21" s="1"/>
  <c r="C49" i="21" s="1"/>
  <c r="C50" i="21" s="1"/>
  <c r="C51" i="21" s="1"/>
  <c r="C52" i="21" s="1"/>
  <c r="G17" i="23" l="1"/>
  <c r="G16" i="23" s="1"/>
  <c r="G15" i="23"/>
  <c r="G14" i="23"/>
  <c r="G13" i="23"/>
  <c r="G11" i="23"/>
  <c r="G9" i="23" s="1"/>
  <c r="G8" i="23"/>
  <c r="G6" i="23" s="1"/>
  <c r="D10" i="15"/>
  <c r="G12" i="23" l="1"/>
  <c r="G18" i="23" s="1"/>
  <c r="F12" i="23"/>
  <c r="G19" i="23" l="1"/>
  <c r="G20" i="23" s="1"/>
  <c r="G57" i="21"/>
  <c r="F16" i="23" l="1"/>
  <c r="G59" i="21"/>
  <c r="D9" i="15" s="1"/>
  <c r="D11" i="15" s="1"/>
  <c r="H60" i="19"/>
</calcChain>
</file>

<file path=xl/sharedStrings.xml><?xml version="1.0" encoding="utf-8"?>
<sst xmlns="http://schemas.openxmlformats.org/spreadsheetml/2006/main" count="261" uniqueCount="107">
  <si>
    <t>Ítem</t>
  </si>
  <si>
    <t>Institución educativa</t>
  </si>
  <si>
    <t>Sede educativa</t>
  </si>
  <si>
    <t>Capacitaciones</t>
  </si>
  <si>
    <t>Divino Niño</t>
  </si>
  <si>
    <t>Cantidad total</t>
  </si>
  <si>
    <t>*IVA incluido y puesto en sitio</t>
  </si>
  <si>
    <t>TOTAL</t>
  </si>
  <si>
    <t>N° estudiantes</t>
  </si>
  <si>
    <t>Valor total</t>
  </si>
  <si>
    <t>Valor unitario sin IVA</t>
  </si>
  <si>
    <t>Valor total sin IVA</t>
  </si>
  <si>
    <t>IVA</t>
  </si>
  <si>
    <t>Notas:</t>
  </si>
  <si>
    <t>1. Se deben cotizar la totalidad de los item requerido en este anexo, no se admitiran porpuestas parciales que no contengan todos los inusmos.</t>
  </si>
  <si>
    <t>2. No se puede modificar el número de insumos por sede.</t>
  </si>
  <si>
    <t>Diplomados</t>
  </si>
  <si>
    <t>3. Con el fin de ajustarse a la forma de pago como los dicen los términos de referecnia, se deberá llenar la hoja "Detalle Diplomas" para obtener este valor.</t>
  </si>
  <si>
    <t>#</t>
  </si>
  <si>
    <t>ITEM</t>
  </si>
  <si>
    <t>Cantidad</t>
  </si>
  <si>
    <t>Unidad</t>
  </si>
  <si>
    <t>Vr Unitario</t>
  </si>
  <si>
    <t>Vr Total</t>
  </si>
  <si>
    <t>CONTENIDOS DE CAPACITACIÓN</t>
  </si>
  <si>
    <t>1.1</t>
  </si>
  <si>
    <t>Diseños de capacitación</t>
  </si>
  <si>
    <t>Global</t>
  </si>
  <si>
    <t>1.2</t>
  </si>
  <si>
    <t>Preparación de contenidos</t>
  </si>
  <si>
    <t>SERVICIO DE CAPACITACIÓN</t>
  </si>
  <si>
    <t>2.1</t>
  </si>
  <si>
    <t>Capacitación virtual para docentes*</t>
  </si>
  <si>
    <t>2.2</t>
  </si>
  <si>
    <t>Capacitación presencial para docentes*</t>
  </si>
  <si>
    <t>LOGISTICA</t>
  </si>
  <si>
    <t>3.1</t>
  </si>
  <si>
    <t>Logística - Aulas Virtuales</t>
  </si>
  <si>
    <t>3.2</t>
  </si>
  <si>
    <t>Logística - material didáctico enviado a docentes</t>
  </si>
  <si>
    <t>3.3</t>
  </si>
  <si>
    <t>Logística - Certificados</t>
  </si>
  <si>
    <t>Costos administrativos</t>
  </si>
  <si>
    <t>COSTOS ADMINISTRATIVOS</t>
  </si>
  <si>
    <t>VALOR TOTAL DE LA OFERTA (sin IVA)</t>
  </si>
  <si>
    <t>Santa Teresita</t>
  </si>
  <si>
    <t>Policarpa Salavarrieta</t>
  </si>
  <si>
    <t>Valor total sin IVA *</t>
  </si>
  <si>
    <t>Anexo 11. Oferta Económica</t>
  </si>
  <si>
    <t xml:space="preserve">Laboratorios Virtuales </t>
  </si>
  <si>
    <t>“DOTACIÓN TECNOLÓGICA PARA LAS INSTITUCIONES Y SEDES EDUCATIVAS DEL MUNICIPIO DE PAZ DE ARIPORO” ASIGNADO A OLEODUCTO BICENTENARIO DE COLOMBIA S.A.S. DENTRO DEL MARCO DEL MECANISMO DE OBRAS POR IMPUESTOS”</t>
  </si>
  <si>
    <t>I.E. San Juan de los Llanos</t>
  </si>
  <si>
    <t>I.E Técnico Industrial el Palmar - ITEIPA</t>
  </si>
  <si>
    <t>7 de Agosto</t>
  </si>
  <si>
    <t>Antonio Nariño</t>
  </si>
  <si>
    <t>ITEIPA</t>
  </si>
  <si>
    <t>I.E. Francisco José de Caldas</t>
  </si>
  <si>
    <t>Francisco José de Caldas</t>
  </si>
  <si>
    <t>Veinte de Julio</t>
  </si>
  <si>
    <t>I.E. Juan José Rondón</t>
  </si>
  <si>
    <t>Getulio Vargas</t>
  </si>
  <si>
    <t>Juan José Rondón</t>
  </si>
  <si>
    <t>Luis Carlos Galán</t>
  </si>
  <si>
    <t>I.E. Nuestra Señora de Manare</t>
  </si>
  <si>
    <t>Nuestra Señora de
Manare</t>
  </si>
  <si>
    <t>Panorama</t>
  </si>
  <si>
    <t>I.E. Sagrado Corazón</t>
  </si>
  <si>
    <t>General Santander</t>
  </si>
  <si>
    <t>Sagrado Corazón</t>
  </si>
  <si>
    <t>I.E. Simón Bolívar</t>
  </si>
  <si>
    <t>Barinas</t>
  </si>
  <si>
    <t>Candelaria Baja Triunfo</t>
  </si>
  <si>
    <t>El Porvenir</t>
  </si>
  <si>
    <t>El Sarare</t>
  </si>
  <si>
    <t>El Sinai</t>
  </si>
  <si>
    <t>El Triunfo Costa las Mercedes</t>
  </si>
  <si>
    <t>Jorge Eliecer Gaitán</t>
  </si>
  <si>
    <t>Manuela Beltrán</t>
  </si>
  <si>
    <t>Pablo Sexto</t>
  </si>
  <si>
    <t>Rafael Núñez</t>
  </si>
  <si>
    <t>Rincón Hondo</t>
  </si>
  <si>
    <t>Simón Bolívar</t>
  </si>
  <si>
    <t>Instituto Técnico Empresarial del Norte de Casanare - ITENCA</t>
  </si>
  <si>
    <t>Brisas del Muese</t>
  </si>
  <si>
    <t>Carrastol</t>
  </si>
  <si>
    <t>El Boral</t>
  </si>
  <si>
    <t>El Caribe</t>
  </si>
  <si>
    <t>El Muese</t>
  </si>
  <si>
    <t>Ezequiel Moreno y Diaz</t>
  </si>
  <si>
    <t>Francisco Miranda</t>
  </si>
  <si>
    <t>Guillermo Cano Izasa</t>
  </si>
  <si>
    <t>Islas del Caribe</t>
  </si>
  <si>
    <t>José de Sucre</t>
  </si>
  <si>
    <t>La Madrileña</t>
  </si>
  <si>
    <t>Luis Carlos Galán
Sarmiento</t>
  </si>
  <si>
    <t>Palosantal</t>
  </si>
  <si>
    <t>Sabanetas</t>
  </si>
  <si>
    <t>San Jesús de Borinque</t>
  </si>
  <si>
    <t>Técnico Empresarial del Norte de Casanare - ITENCA</t>
  </si>
  <si>
    <t>* El valor unitario de la capacitación para docentes debe incluir el costo por el acceso al material que reciba el docente 
El proponentes diligenciará unicamente las celdas resaltadas en amarrillo tanto para el ítem "Cantidad" como para el ítem "Vr Unitario".</t>
  </si>
  <si>
    <t>Anexo 11.1. OFERTA ECONÓMICA - DIPLOMADOS</t>
  </si>
  <si>
    <t xml:space="preserve">“DOTACIÓN TECNOLÓGICA PARA LAS INSTITUCIONES Y SEDES EDUCATIVAS DEL MUNICIPIO DE PAZ DE ARIPORO” ASIGNADO A OLEODUCTO BICENTENARIO DE COLOMBIA S.A.S. DENTRO DEL MARCO DEL MECANISMO DE OBRAS POR IMPUESTOS”	</t>
  </si>
  <si>
    <t>Anexo 11.2.  DETALLE DE LA PROPUESTA ECONÓMICA DE DIPLOMADOS</t>
  </si>
  <si>
    <t>Anexo 11.3. OFERTA ECONÓMICA - LABORATORIOS VIRTUALES</t>
  </si>
  <si>
    <t xml:space="preserve">“DOTACIÓN TECNOLÓGICA PARA LAS INSTITUCIONES Y SEDES EDUCATIVAS DEL MUNICIPIO DE PAZ DE ARIPORO” ASIGNADO A OLEODUCTO BICENTENARIO DE COLOMBIA S.A.S. DENTRO DEL MARCO DEL MECANISMO DE OBRAS POR IMPUESTOS”.	</t>
  </si>
  <si>
    <t xml:space="preserve">Licencias de Laboratorios </t>
  </si>
  <si>
    <t>Luis Carlos Galán Sarmiento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</si>
</sst>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_-&quot;$&quot;\ * #,##0_-;\-&quot;$&quot;\ * #,##0_-;_-&quot;$&quot;\ * &quot;-&quot;_-;_-@_-"/>
    <numFmt numFmtId="165" formatCode="_-&quot;$&quot;\ * #,##0.00_-;\-&quot;$&quot;\ * #,##0.00_-;_-&quot;$&quot;\ * &quot;-&quot;??_-;_-@_-"/>
    <numFmt numFmtId="166" formatCode="_(&quot;$&quot;* #,##0_);_(&quot;$&quot;* \(#,##0\);_(&quot;$&quot;* &quot;-&quot;_);_(@_)"/>
    <numFmt numFmtId="167" formatCode="_-&quot;$&quot;\ * #,##0_-;\-&quot;$&quot;\ * #,##0_-;_-&quot;$&quot;\ * &quot;-&quot;??_-;_-@_-"/>
  </numFmts>
  <fonts count="18" x14ac:knownFonts="1">
    <font>
      <sz val="11"/>
      <color theme="1"/>
      <name val="Calibri"/>
      <family val="2"/>
      <scheme val="minor"/>
    </font>
    <font>
      <sz val="11"/>
      <color theme="1"/>
      <name val="Calibri"/>
      <family val="2"/>
      <scheme val="minor"/>
    </font>
    <font>
      <sz val="12"/>
      <color theme="1"/>
      <name val="Calibri"/>
      <family val="2"/>
      <scheme val="minor"/>
    </font>
    <font>
      <sz val="11"/>
      <color theme="1"/>
      <name val="Arial Nova Light"/>
    </font>
    <font>
      <b/>
      <sz val="14"/>
      <color theme="0"/>
      <name val="Arial Nova Light"/>
    </font>
    <font>
      <sz val="11"/>
      <color theme="0"/>
      <name val="Arial Nova Light"/>
    </font>
    <font>
      <sz val="12"/>
      <color theme="0"/>
      <name val="Arial Nova Light"/>
    </font>
    <font>
      <b/>
      <sz val="11"/>
      <color theme="1"/>
      <name val="Arial Nova Light"/>
    </font>
    <font>
      <sz val="11"/>
      <name val="Arial Nova Light"/>
    </font>
    <font>
      <b/>
      <sz val="11"/>
      <name val="Arial Nova Light"/>
    </font>
    <font>
      <b/>
      <sz val="10"/>
      <color theme="0"/>
      <name val="Arial Nova Light"/>
    </font>
    <font>
      <sz val="10"/>
      <color theme="1"/>
      <name val="Arial Nova Light"/>
    </font>
    <font>
      <sz val="11"/>
      <color rgb="FFFF0000"/>
      <name val="Arial Nova Light"/>
    </font>
    <font>
      <b/>
      <sz val="14"/>
      <name val="Arial Nova Light"/>
    </font>
    <font>
      <sz val="12"/>
      <name val="Arial Nova Light"/>
    </font>
    <font>
      <sz val="10"/>
      <name val="Arial Nova Light"/>
    </font>
    <font>
      <b/>
      <sz val="11"/>
      <color theme="0"/>
      <name val="Arial Nova Light"/>
    </font>
    <font>
      <b/>
      <sz val="12"/>
      <color theme="0"/>
      <name val="Arial Nova Light"/>
    </font>
  </fonts>
  <fills count="7">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6" tint="0.79998168889431442"/>
        <bgColor indexed="64"/>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8">
    <xf numFmtId="0" fontId="0" fillId="0" borderId="0"/>
    <xf numFmtId="166"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2" fillId="0" borderId="0" applyFont="0" applyFill="0" applyBorder="0" applyAlignment="0" applyProtection="0"/>
  </cellStyleXfs>
  <cellXfs count="103">
    <xf numFmtId="0" fontId="0" fillId="0" borderId="0" xfId="0"/>
    <xf numFmtId="0" fontId="3" fillId="2" borderId="0" xfId="2" applyFont="1" applyFill="1" applyAlignment="1">
      <alignment horizontal="center" vertical="center"/>
    </xf>
    <xf numFmtId="0" fontId="3" fillId="2" borderId="0" xfId="2" applyFont="1" applyFill="1" applyAlignment="1">
      <alignment vertical="center"/>
    </xf>
    <xf numFmtId="0" fontId="3" fillId="2" borderId="3" xfId="2" applyFont="1" applyFill="1" applyBorder="1" applyAlignment="1">
      <alignment horizontal="center" vertical="center"/>
    </xf>
    <xf numFmtId="0" fontId="3" fillId="2" borderId="4" xfId="2" applyFont="1" applyFill="1" applyBorder="1" applyAlignment="1">
      <alignment vertical="center"/>
    </xf>
    <xf numFmtId="0" fontId="3" fillId="2" borderId="4" xfId="2" applyFont="1" applyFill="1" applyBorder="1" applyAlignment="1">
      <alignment horizontal="center" vertical="center"/>
    </xf>
    <xf numFmtId="0" fontId="3" fillId="2" borderId="5" xfId="2" applyFont="1" applyFill="1" applyBorder="1" applyAlignment="1">
      <alignment vertical="center"/>
    </xf>
    <xf numFmtId="0" fontId="3" fillId="2" borderId="6" xfId="2" applyFont="1" applyFill="1" applyBorder="1" applyAlignment="1">
      <alignment horizontal="center" vertical="center"/>
    </xf>
    <xf numFmtId="0" fontId="3" fillId="4" borderId="0" xfId="2" applyFont="1" applyFill="1" applyAlignment="1">
      <alignment vertical="center"/>
    </xf>
    <xf numFmtId="0" fontId="3" fillId="4" borderId="0" xfId="2" applyFont="1" applyFill="1" applyAlignment="1">
      <alignment vertical="center" wrapText="1"/>
    </xf>
    <xf numFmtId="0" fontId="3" fillId="2" borderId="7" xfId="2" applyFont="1" applyFill="1" applyBorder="1" applyAlignment="1">
      <alignment vertical="center"/>
    </xf>
    <xf numFmtId="0" fontId="5" fillId="4" borderId="0" xfId="2" applyFont="1" applyFill="1" applyAlignment="1">
      <alignment vertical="center"/>
    </xf>
    <xf numFmtId="0" fontId="3" fillId="2" borderId="0" xfId="2" applyFont="1" applyFill="1" applyAlignment="1">
      <alignment vertical="center" wrapText="1"/>
    </xf>
    <xf numFmtId="0" fontId="7" fillId="3" borderId="2"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1" xfId="0" applyFont="1" applyFill="1" applyBorder="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vertical="center"/>
    </xf>
    <xf numFmtId="0" fontId="7" fillId="5" borderId="1" xfId="2" applyFont="1" applyFill="1" applyBorder="1" applyAlignment="1">
      <alignment horizontal="center" vertical="center"/>
    </xf>
    <xf numFmtId="0" fontId="9" fillId="5" borderId="1"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0" xfId="0" applyFont="1" applyFill="1" applyAlignment="1">
      <alignment vertical="center" wrapText="1"/>
    </xf>
    <xf numFmtId="0" fontId="8" fillId="2" borderId="0" xfId="0" applyFont="1" applyFill="1" applyAlignment="1">
      <alignment horizontal="center" vertical="center" wrapText="1"/>
    </xf>
    <xf numFmtId="0" fontId="8" fillId="5" borderId="13" xfId="0" applyFont="1" applyFill="1" applyBorder="1" applyAlignment="1">
      <alignment horizontal="center" vertical="center" wrapText="1"/>
    </xf>
    <xf numFmtId="0" fontId="3" fillId="5" borderId="1" xfId="2" applyFont="1" applyFill="1" applyBorder="1" applyAlignment="1">
      <alignment horizontal="left" vertical="center" wrapText="1"/>
    </xf>
    <xf numFmtId="164" fontId="3" fillId="5" borderId="1" xfId="7" applyFont="1" applyFill="1" applyBorder="1" applyAlignment="1">
      <alignment vertical="center" wrapText="1"/>
    </xf>
    <xf numFmtId="0" fontId="8" fillId="2" borderId="7" xfId="0" applyFont="1" applyFill="1" applyBorder="1" applyAlignment="1">
      <alignment vertical="center" wrapText="1"/>
    </xf>
    <xf numFmtId="0" fontId="8" fillId="2" borderId="13" xfId="0" applyFont="1" applyFill="1" applyBorder="1" applyAlignment="1">
      <alignment vertical="center" wrapText="1"/>
    </xf>
    <xf numFmtId="0" fontId="9" fillId="2" borderId="0" xfId="0" applyFont="1" applyFill="1" applyAlignment="1">
      <alignment horizontal="center" vertical="center" wrapText="1"/>
    </xf>
    <xf numFmtId="0" fontId="5" fillId="4" borderId="11" xfId="0" applyFont="1" applyFill="1" applyBorder="1" applyAlignment="1">
      <alignment horizontal="center" vertical="center" wrapText="1"/>
    </xf>
    <xf numFmtId="164" fontId="5" fillId="4" borderId="14" xfId="7" applyFont="1" applyFill="1" applyBorder="1" applyAlignment="1">
      <alignment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vertical="center" wrapText="1"/>
    </xf>
    <xf numFmtId="0" fontId="9" fillId="2" borderId="9" xfId="0" applyFont="1" applyFill="1" applyBorder="1" applyAlignment="1">
      <alignment horizontal="left" vertical="center" wrapText="1"/>
    </xf>
    <xf numFmtId="0" fontId="8" fillId="2" borderId="10" xfId="0" applyFont="1" applyFill="1" applyBorder="1" applyAlignment="1">
      <alignment vertical="center" wrapText="1"/>
    </xf>
    <xf numFmtId="0" fontId="9" fillId="2" borderId="0" xfId="0" applyFont="1" applyFill="1" applyAlignment="1">
      <alignment vertical="center" wrapText="1"/>
    </xf>
    <xf numFmtId="0" fontId="3" fillId="0" borderId="0" xfId="0" applyFont="1"/>
    <xf numFmtId="0" fontId="11" fillId="0" borderId="0" xfId="0" applyFont="1"/>
    <xf numFmtId="0" fontId="3" fillId="0" borderId="18" xfId="0" applyFont="1" applyBorder="1" applyAlignment="1">
      <alignment horizontal="center" vertical="center"/>
    </xf>
    <xf numFmtId="0" fontId="3" fillId="0" borderId="18" xfId="0" applyFont="1" applyBorder="1" applyAlignment="1">
      <alignment vertical="center" wrapText="1"/>
    </xf>
    <xf numFmtId="0" fontId="3" fillId="0" borderId="18" xfId="0" applyFont="1" applyBorder="1" applyAlignment="1">
      <alignment horizontal="center" vertical="center" wrapText="1"/>
    </xf>
    <xf numFmtId="165" fontId="3" fillId="0" borderId="18" xfId="4" applyFont="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5" fillId="4" borderId="0" xfId="0" applyFont="1" applyFill="1" applyAlignment="1">
      <alignment vertical="center" wrapText="1"/>
    </xf>
    <xf numFmtId="0" fontId="6" fillId="4" borderId="0" xfId="0" applyFont="1" applyFill="1" applyAlignment="1">
      <alignment horizontal="center" vertical="center" wrapText="1"/>
    </xf>
    <xf numFmtId="1" fontId="3" fillId="2" borderId="12" xfId="0" applyNumberFormat="1" applyFont="1" applyFill="1" applyBorder="1" applyAlignment="1">
      <alignment horizontal="center" vertical="center" wrapText="1"/>
    </xf>
    <xf numFmtId="1" fontId="3" fillId="2" borderId="12" xfId="0" applyNumberFormat="1" applyFont="1" applyFill="1" applyBorder="1" applyAlignment="1">
      <alignment horizontal="center" vertical="center"/>
    </xf>
    <xf numFmtId="0" fontId="9" fillId="5" borderId="1" xfId="0" applyFont="1" applyFill="1" applyBorder="1" applyAlignment="1">
      <alignment horizontal="center" vertical="center" wrapText="1"/>
    </xf>
    <xf numFmtId="0" fontId="6" fillId="4" borderId="1" xfId="2" applyFont="1" applyFill="1" applyBorder="1" applyAlignment="1">
      <alignment horizontal="center" vertical="center"/>
    </xf>
    <xf numFmtId="0" fontId="8" fillId="2" borderId="0" xfId="2" applyFont="1" applyFill="1" applyAlignment="1">
      <alignment horizontal="center" vertical="center" wrapText="1"/>
    </xf>
    <xf numFmtId="0" fontId="8" fillId="2" borderId="0" xfId="2" applyFont="1" applyFill="1" applyAlignment="1">
      <alignment vertical="center" wrapText="1"/>
    </xf>
    <xf numFmtId="0" fontId="8" fillId="2" borderId="3" xfId="2" applyFont="1" applyFill="1" applyBorder="1" applyAlignment="1">
      <alignment horizontal="center" vertical="center" wrapText="1"/>
    </xf>
    <xf numFmtId="0" fontId="8" fillId="2" borderId="4" xfId="2" applyFont="1" applyFill="1" applyBorder="1" applyAlignment="1">
      <alignment vertical="center" wrapText="1"/>
    </xf>
    <xf numFmtId="0" fontId="8" fillId="2" borderId="5" xfId="2" applyFont="1" applyFill="1" applyBorder="1" applyAlignment="1">
      <alignment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vertical="center" wrapText="1"/>
    </xf>
    <xf numFmtId="0" fontId="13" fillId="2" borderId="0" xfId="2" applyFont="1" applyFill="1" applyAlignment="1">
      <alignment vertical="center" wrapText="1"/>
    </xf>
    <xf numFmtId="0" fontId="14" fillId="2" borderId="0" xfId="2" applyFont="1" applyFill="1" applyAlignment="1">
      <alignment vertical="center" wrapText="1"/>
    </xf>
    <xf numFmtId="0" fontId="8" fillId="2" borderId="1" xfId="2" applyFont="1" applyFill="1" applyBorder="1" applyAlignment="1">
      <alignment horizontal="center" vertical="center" wrapText="1"/>
    </xf>
    <xf numFmtId="167" fontId="8" fillId="2" borderId="12" xfId="2" applyNumberFormat="1" applyFont="1" applyFill="1" applyBorder="1" applyAlignment="1">
      <alignment horizontal="center" vertical="center" wrapText="1"/>
    </xf>
    <xf numFmtId="0" fontId="9" fillId="2" borderId="0" xfId="2" applyFont="1" applyFill="1" applyAlignment="1">
      <alignment horizontal="center" vertical="center" wrapText="1"/>
    </xf>
    <xf numFmtId="167" fontId="7" fillId="3" borderId="17" xfId="3" applyNumberFormat="1" applyFont="1" applyFill="1" applyBorder="1" applyAlignment="1">
      <alignment horizontal="center" vertical="center" wrapText="1"/>
    </xf>
    <xf numFmtId="0" fontId="8" fillId="2" borderId="8" xfId="2" applyFont="1" applyFill="1" applyBorder="1" applyAlignment="1">
      <alignment horizontal="center" vertical="center" wrapText="1"/>
    </xf>
    <xf numFmtId="0" fontId="8" fillId="2" borderId="9" xfId="2" applyFont="1" applyFill="1" applyBorder="1" applyAlignment="1">
      <alignment vertical="center" wrapText="1"/>
    </xf>
    <xf numFmtId="0" fontId="8" fillId="2" borderId="10" xfId="2" applyFont="1" applyFill="1" applyBorder="1" applyAlignment="1">
      <alignment vertical="center" wrapText="1"/>
    </xf>
    <xf numFmtId="0" fontId="9" fillId="2" borderId="0" xfId="2" applyFont="1" applyFill="1" applyAlignment="1">
      <alignment horizontal="left" vertical="center" wrapText="1"/>
    </xf>
    <xf numFmtId="0" fontId="8" fillId="2" borderId="0" xfId="2" applyFont="1" applyFill="1" applyAlignment="1">
      <alignment horizontal="left" vertical="center" wrapText="1"/>
    </xf>
    <xf numFmtId="0" fontId="8" fillId="2" borderId="0" xfId="2" applyFont="1" applyFill="1" applyAlignment="1">
      <alignment horizontal="left" vertical="center"/>
    </xf>
    <xf numFmtId="0" fontId="8" fillId="2" borderId="0" xfId="2" applyFont="1" applyFill="1" applyAlignment="1">
      <alignment vertical="center"/>
    </xf>
    <xf numFmtId="0" fontId="3" fillId="2" borderId="1" xfId="0" applyFont="1" applyFill="1" applyBorder="1" applyAlignment="1">
      <alignment horizontal="left" vertical="center" wrapText="1"/>
    </xf>
    <xf numFmtId="49" fontId="3" fillId="0" borderId="18" xfId="0" applyNumberFormat="1" applyFont="1" applyBorder="1" applyAlignment="1">
      <alignment horizontal="center" vertical="center"/>
    </xf>
    <xf numFmtId="49" fontId="3" fillId="0" borderId="0" xfId="0" applyNumberFormat="1" applyFont="1"/>
    <xf numFmtId="49" fontId="10" fillId="4" borderId="18" xfId="2" applyNumberFormat="1" applyFont="1" applyFill="1" applyBorder="1" applyAlignment="1">
      <alignment horizontal="center" vertical="center"/>
    </xf>
    <xf numFmtId="0" fontId="10" fillId="4" borderId="18" xfId="2" applyFont="1" applyFill="1" applyBorder="1" applyAlignment="1">
      <alignment horizontal="center" vertical="center"/>
    </xf>
    <xf numFmtId="49" fontId="7" fillId="3" borderId="18" xfId="2" applyNumberFormat="1" applyFont="1" applyFill="1" applyBorder="1" applyAlignment="1">
      <alignment horizontal="center" vertical="center" wrapText="1"/>
    </xf>
    <xf numFmtId="44" fontId="7" fillId="3" borderId="18" xfId="2" applyNumberFormat="1" applyFont="1" applyFill="1" applyBorder="1" applyAlignment="1">
      <alignment horizontal="center" vertical="center" wrapText="1"/>
    </xf>
    <xf numFmtId="44" fontId="10" fillId="4" borderId="18" xfId="2" applyNumberFormat="1" applyFont="1" applyFill="1" applyBorder="1" applyAlignment="1">
      <alignment horizontal="center" vertical="center"/>
    </xf>
    <xf numFmtId="0" fontId="12" fillId="6" borderId="18" xfId="0" applyFont="1" applyFill="1" applyBorder="1" applyAlignment="1">
      <alignment horizontal="center" vertical="center" wrapText="1"/>
    </xf>
    <xf numFmtId="165" fontId="3" fillId="6" borderId="18" xfId="4" applyFont="1" applyFill="1" applyBorder="1" applyAlignment="1">
      <alignment horizontal="center" vertical="center"/>
    </xf>
    <xf numFmtId="44" fontId="16" fillId="4" borderId="18" xfId="0" applyNumberFormat="1" applyFont="1" applyFill="1" applyBorder="1"/>
    <xf numFmtId="0" fontId="9" fillId="2" borderId="0" xfId="2" applyFont="1" applyFill="1" applyAlignment="1">
      <alignment horizontal="center" vertical="center" wrapText="1"/>
    </xf>
    <xf numFmtId="0" fontId="15" fillId="2" borderId="0" xfId="2" applyFont="1" applyFill="1" applyAlignment="1">
      <alignment horizontal="center" vertical="center" wrapText="1"/>
    </xf>
    <xf numFmtId="0" fontId="7" fillId="3" borderId="15"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4" fillId="4" borderId="0" xfId="0" applyFont="1" applyFill="1" applyAlignment="1">
      <alignment horizontal="center" vertical="center" wrapText="1"/>
    </xf>
    <xf numFmtId="0" fontId="6" fillId="4" borderId="0" xfId="0" applyFont="1" applyFill="1" applyAlignment="1">
      <alignment horizontal="center" vertical="top" wrapText="1"/>
    </xf>
    <xf numFmtId="0" fontId="3" fillId="0" borderId="0" xfId="0" applyFont="1" applyAlignment="1">
      <alignment horizontal="left" vertical="top" wrapText="1"/>
    </xf>
    <xf numFmtId="0" fontId="7" fillId="3" borderId="18" xfId="2" applyFont="1" applyFill="1" applyBorder="1" applyAlignment="1">
      <alignment horizontal="center" vertical="center" wrapText="1"/>
    </xf>
    <xf numFmtId="0" fontId="10" fillId="4" borderId="18" xfId="2" applyFont="1" applyFill="1" applyBorder="1" applyAlignment="1">
      <alignment horizontal="center" vertical="center"/>
    </xf>
    <xf numFmtId="0" fontId="17" fillId="4" borderId="0" xfId="0" applyFont="1" applyFill="1" applyAlignment="1">
      <alignment horizontal="center" vertical="center"/>
    </xf>
    <xf numFmtId="0" fontId="17" fillId="4" borderId="20" xfId="0" applyFont="1" applyFill="1" applyBorder="1" applyAlignment="1">
      <alignment horizontal="center" vertical="center"/>
    </xf>
    <xf numFmtId="0" fontId="6" fillId="4" borderId="19" xfId="0" applyFont="1" applyFill="1" applyBorder="1" applyAlignment="1">
      <alignment horizontal="center" vertical="center" wrapText="1"/>
    </xf>
    <xf numFmtId="0" fontId="4" fillId="4" borderId="0" xfId="2" applyFont="1" applyFill="1" applyAlignment="1">
      <alignment horizontal="center" vertical="center"/>
    </xf>
    <xf numFmtId="0" fontId="6" fillId="4" borderId="0" xfId="0" applyFont="1" applyFill="1" applyAlignment="1">
      <alignment horizontal="center" vertical="center" wrapText="1"/>
    </xf>
    <xf numFmtId="0" fontId="9" fillId="2"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xf>
  </cellXfs>
  <cellStyles count="8">
    <cellStyle name="Moneda" xfId="4" builtinId="4"/>
    <cellStyle name="Moneda [0] 2" xfId="1" xr:uid="{00000000-0005-0000-0000-000002000000}"/>
    <cellStyle name="Moneda [0] 2 2" xfId="5" xr:uid="{00000000-0005-0000-0000-000003000000}"/>
    <cellStyle name="Moneda [0] 3" xfId="7" xr:uid="{00000000-0005-0000-0000-000004000000}"/>
    <cellStyle name="Moneda 2" xfId="3" xr:uid="{00000000-0005-0000-0000-000005000000}"/>
    <cellStyle name="Normal" xfId="0" builtinId="0"/>
    <cellStyle name="Normal 2" xfId="2" xr:uid="{00000000-0005-0000-0000-000007000000}"/>
    <cellStyle name="Normal 2 2" xfId="6" xr:uid="{00000000-0005-0000-0000-000008000000}"/>
  </cellStyles>
  <dxfs count="0"/>
  <tableStyles count="0" defaultTableStyle="TableStyleMedium2" defaultPivotStyle="PivotStyleLight16"/>
  <colors>
    <mruColors>
      <color rgb="FFFFCCFF"/>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a16="http://schemas.microsoft.com/office/drawing/2014/main" id="{00000000-0008-0000-0700-000002000000}"/>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theme/theme1.xml><?xml version="1.0" encoding="utf-8"?>
<a:theme xmlns:a="http://schemas.openxmlformats.org/drawingml/2006/main" name="Tema de Office">
  <a:themeElements>
    <a:clrScheme name="Papel">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8"/>
  <sheetViews>
    <sheetView zoomScale="116" zoomScaleNormal="80" zoomScaleSheetLayoutView="44" workbookViewId="0">
      <selection activeCell="C4" sqref="C4:D5"/>
    </sheetView>
  </sheetViews>
  <sheetFormatPr baseColWidth="10" defaultColWidth="13.1640625" defaultRowHeight="14" x14ac:dyDescent="0.2"/>
  <cols>
    <col min="1" max="1" width="6.5" style="55" customWidth="1"/>
    <col min="2" max="2" width="6.5" style="54" customWidth="1"/>
    <col min="3" max="3" width="29.5" style="54" bestFit="1" customWidth="1"/>
    <col min="4" max="4" width="25.1640625" style="55" bestFit="1" customWidth="1"/>
    <col min="5" max="6" width="6.5" style="55" customWidth="1"/>
    <col min="7" max="16384" width="13.1640625" style="55"/>
  </cols>
  <sheetData>
    <row r="1" spans="2:16" ht="15" thickBot="1" x14ac:dyDescent="0.25"/>
    <row r="2" spans="2:16" ht="13.5" customHeight="1" x14ac:dyDescent="0.2">
      <c r="B2" s="56"/>
      <c r="C2" s="57"/>
      <c r="D2" s="57"/>
      <c r="E2" s="58"/>
    </row>
    <row r="3" spans="2:16" ht="17" x14ac:dyDescent="0.2">
      <c r="B3" s="59"/>
      <c r="C3" s="85" t="s">
        <v>48</v>
      </c>
      <c r="D3" s="85"/>
      <c r="E3" s="60"/>
      <c r="F3" s="61"/>
      <c r="G3" s="61"/>
      <c r="H3" s="61"/>
      <c r="I3" s="61"/>
      <c r="J3" s="61"/>
      <c r="K3" s="61"/>
      <c r="L3" s="61"/>
      <c r="M3" s="61"/>
      <c r="N3" s="61"/>
      <c r="O3" s="61"/>
      <c r="P3" s="61"/>
    </row>
    <row r="4" spans="2:16" x14ac:dyDescent="0.2">
      <c r="B4" s="59"/>
      <c r="C4" s="86" t="s">
        <v>50</v>
      </c>
      <c r="D4" s="86"/>
      <c r="E4" s="60"/>
    </row>
    <row r="5" spans="2:16" ht="50" customHeight="1" x14ac:dyDescent="0.2">
      <c r="B5" s="59"/>
      <c r="C5" s="86"/>
      <c r="D5" s="86"/>
      <c r="E5" s="60"/>
      <c r="F5" s="62"/>
      <c r="G5" s="62"/>
      <c r="H5" s="62"/>
      <c r="I5" s="62"/>
      <c r="J5" s="62"/>
      <c r="K5" s="62"/>
      <c r="L5" s="62"/>
      <c r="M5" s="62"/>
      <c r="N5" s="62"/>
      <c r="O5" s="62"/>
      <c r="P5" s="62"/>
    </row>
    <row r="6" spans="2:16" ht="13.5" customHeight="1" x14ac:dyDescent="0.2">
      <c r="B6" s="59"/>
      <c r="C6" s="62"/>
      <c r="D6" s="62"/>
      <c r="E6" s="60"/>
    </row>
    <row r="7" spans="2:16" ht="15" customHeight="1" x14ac:dyDescent="0.2">
      <c r="B7" s="59"/>
      <c r="C7" s="87" t="s">
        <v>0</v>
      </c>
      <c r="D7" s="88" t="s">
        <v>9</v>
      </c>
      <c r="E7" s="60"/>
    </row>
    <row r="8" spans="2:16" x14ac:dyDescent="0.2">
      <c r="B8" s="59"/>
      <c r="C8" s="87"/>
      <c r="D8" s="88"/>
      <c r="E8" s="60"/>
    </row>
    <row r="9" spans="2:16" ht="15" x14ac:dyDescent="0.2">
      <c r="B9" s="59"/>
      <c r="C9" s="63" t="s">
        <v>16</v>
      </c>
      <c r="D9" s="64">
        <f>+Diplomados!G59</f>
        <v>0</v>
      </c>
      <c r="E9" s="60"/>
    </row>
    <row r="10" spans="2:16" ht="15" x14ac:dyDescent="0.2">
      <c r="B10" s="59"/>
      <c r="C10" s="63" t="s">
        <v>49</v>
      </c>
      <c r="D10" s="64">
        <f>+Laboratorios!H59</f>
        <v>0</v>
      </c>
      <c r="E10" s="60"/>
    </row>
    <row r="11" spans="2:16" ht="15" x14ac:dyDescent="0.2">
      <c r="B11" s="59"/>
      <c r="C11" s="65" t="s">
        <v>6</v>
      </c>
      <c r="D11" s="66">
        <f>SUM(D9:D10)</f>
        <v>0</v>
      </c>
      <c r="E11" s="60"/>
    </row>
    <row r="12" spans="2:16" ht="15" thickBot="1" x14ac:dyDescent="0.25">
      <c r="B12" s="67"/>
      <c r="C12" s="68"/>
      <c r="D12" s="68"/>
      <c r="E12" s="69"/>
    </row>
    <row r="14" spans="2:16" ht="15" x14ac:dyDescent="0.2">
      <c r="C14" s="70" t="s">
        <v>13</v>
      </c>
    </row>
    <row r="15" spans="2:16" x14ac:dyDescent="0.2">
      <c r="C15" s="71"/>
    </row>
    <row r="16" spans="2:16" s="54" customFormat="1" x14ac:dyDescent="0.2">
      <c r="C16" s="72"/>
    </row>
    <row r="17" spans="3:3" s="54" customFormat="1" x14ac:dyDescent="0.2">
      <c r="C17" s="72"/>
    </row>
    <row r="18" spans="3:3" ht="15" customHeight="1" x14ac:dyDescent="0.2">
      <c r="C18" s="73"/>
    </row>
  </sheetData>
  <mergeCells count="4">
    <mergeCell ref="C3:D3"/>
    <mergeCell ref="C4:D5"/>
    <mergeCell ref="C7:C8"/>
    <mergeCell ref="D7:D8"/>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66"/>
  <sheetViews>
    <sheetView topLeftCell="A48" zoomScale="86" zoomScaleNormal="80" zoomScaleSheetLayoutView="44" workbookViewId="0">
      <selection activeCell="F56" sqref="F56"/>
    </sheetView>
  </sheetViews>
  <sheetFormatPr baseColWidth="10" defaultColWidth="11.5" defaultRowHeight="14" x14ac:dyDescent="0.2"/>
  <cols>
    <col min="1" max="1" width="5.6640625" style="24" customWidth="1"/>
    <col min="2" max="2" width="5.6640625" style="25" customWidth="1"/>
    <col min="3" max="3" width="10.6640625" style="24" customWidth="1"/>
    <col min="4" max="4" width="27.83203125" style="25" customWidth="1"/>
    <col min="5" max="5" width="49.6640625" style="24" customWidth="1"/>
    <col min="6" max="6" width="18.5" style="24" customWidth="1"/>
    <col min="7" max="7" width="24.5" style="24" bestFit="1" customWidth="1"/>
    <col min="8" max="8" width="15" style="24" customWidth="1"/>
    <col min="9" max="9" width="5.6640625" style="24" customWidth="1"/>
    <col min="10" max="16384" width="11.5" style="24"/>
  </cols>
  <sheetData>
    <row r="1" spans="2:8" ht="15" thickBot="1" x14ac:dyDescent="0.25"/>
    <row r="2" spans="2:8" ht="13.5" customHeight="1" x14ac:dyDescent="0.2">
      <c r="B2" s="45"/>
      <c r="C2" s="46"/>
      <c r="D2" s="46"/>
      <c r="E2" s="46"/>
      <c r="F2" s="46"/>
      <c r="G2" s="46"/>
      <c r="H2" s="47"/>
    </row>
    <row r="3" spans="2:8" ht="13.5" customHeight="1" x14ac:dyDescent="0.2">
      <c r="B3" s="23"/>
      <c r="C3" s="48"/>
      <c r="D3" s="48"/>
      <c r="E3" s="48"/>
      <c r="F3" s="48"/>
      <c r="G3" s="48"/>
      <c r="H3" s="29"/>
    </row>
    <row r="4" spans="2:8" ht="18.75" customHeight="1" x14ac:dyDescent="0.2">
      <c r="B4" s="23"/>
      <c r="C4" s="89" t="s">
        <v>100</v>
      </c>
      <c r="D4" s="89"/>
      <c r="E4" s="89"/>
      <c r="F4" s="89"/>
      <c r="G4" s="89"/>
      <c r="H4" s="29"/>
    </row>
    <row r="5" spans="2:8" ht="4.5" customHeight="1" x14ac:dyDescent="0.2">
      <c r="B5" s="23"/>
      <c r="C5" s="48"/>
      <c r="D5" s="48"/>
      <c r="E5" s="48"/>
      <c r="F5" s="48"/>
      <c r="G5" s="48"/>
      <c r="H5" s="29"/>
    </row>
    <row r="6" spans="2:8" ht="43" customHeight="1" x14ac:dyDescent="0.2">
      <c r="B6" s="23"/>
      <c r="C6" s="90" t="s">
        <v>101</v>
      </c>
      <c r="D6" s="90"/>
      <c r="E6" s="90"/>
      <c r="F6" s="90"/>
      <c r="G6" s="90"/>
      <c r="H6" s="29"/>
    </row>
    <row r="7" spans="2:8" ht="15.75" customHeight="1" x14ac:dyDescent="0.2">
      <c r="B7" s="23"/>
      <c r="C7" s="49"/>
      <c r="D7" s="49"/>
      <c r="E7" s="49"/>
      <c r="F7" s="49"/>
      <c r="G7" s="49"/>
      <c r="H7" s="29"/>
    </row>
    <row r="8" spans="2:8" ht="13.5" customHeight="1" x14ac:dyDescent="0.2">
      <c r="B8" s="23"/>
      <c r="D8" s="24"/>
      <c r="H8" s="29"/>
    </row>
    <row r="9" spans="2:8" ht="15" customHeight="1" x14ac:dyDescent="0.2">
      <c r="B9" s="23"/>
      <c r="C9" s="13" t="s">
        <v>0</v>
      </c>
      <c r="D9" s="13" t="s">
        <v>1</v>
      </c>
      <c r="E9" s="13" t="s">
        <v>2</v>
      </c>
      <c r="F9" s="13" t="s">
        <v>8</v>
      </c>
      <c r="G9" s="14" t="s">
        <v>3</v>
      </c>
      <c r="H9" s="29"/>
    </row>
    <row r="10" spans="2:8" ht="15" x14ac:dyDescent="0.2">
      <c r="B10" s="23"/>
      <c r="C10" s="15">
        <v>1</v>
      </c>
      <c r="D10" s="74" t="s">
        <v>51</v>
      </c>
      <c r="E10" s="18" t="s">
        <v>51</v>
      </c>
      <c r="F10" s="16">
        <v>170</v>
      </c>
      <c r="G10" s="50">
        <v>38</v>
      </c>
      <c r="H10" s="29"/>
    </row>
    <row r="11" spans="2:8" ht="30" x14ac:dyDescent="0.2">
      <c r="B11" s="23"/>
      <c r="C11" s="15">
        <f>1+C10</f>
        <v>2</v>
      </c>
      <c r="D11" s="74" t="s">
        <v>52</v>
      </c>
      <c r="E11" s="18" t="s">
        <v>53</v>
      </c>
      <c r="F11" s="16">
        <v>499</v>
      </c>
      <c r="G11" s="51">
        <v>18</v>
      </c>
      <c r="H11" s="29"/>
    </row>
    <row r="12" spans="2:8" ht="30" x14ac:dyDescent="0.2">
      <c r="B12" s="23"/>
      <c r="C12" s="15">
        <f t="shared" ref="C12:C55" si="0">1+C11</f>
        <v>3</v>
      </c>
      <c r="D12" s="74" t="s">
        <v>52</v>
      </c>
      <c r="E12" s="18" t="s">
        <v>54</v>
      </c>
      <c r="F12" s="16">
        <v>16</v>
      </c>
      <c r="G12" s="51">
        <v>1</v>
      </c>
      <c r="H12" s="29"/>
    </row>
    <row r="13" spans="2:8" ht="30" x14ac:dyDescent="0.2">
      <c r="B13" s="23"/>
      <c r="C13" s="15">
        <f t="shared" si="0"/>
        <v>4</v>
      </c>
      <c r="D13" s="74" t="s">
        <v>52</v>
      </c>
      <c r="E13" s="18" t="s">
        <v>55</v>
      </c>
      <c r="F13" s="16">
        <v>1037</v>
      </c>
      <c r="G13" s="51">
        <v>38</v>
      </c>
      <c r="H13" s="29"/>
    </row>
    <row r="14" spans="2:8" ht="15" x14ac:dyDescent="0.2">
      <c r="B14" s="23"/>
      <c r="C14" s="15">
        <f t="shared" si="0"/>
        <v>5</v>
      </c>
      <c r="D14" s="74" t="s">
        <v>56</v>
      </c>
      <c r="E14" s="18" t="s">
        <v>57</v>
      </c>
      <c r="F14" s="16">
        <v>824</v>
      </c>
      <c r="G14" s="51">
        <v>28</v>
      </c>
      <c r="H14" s="29"/>
    </row>
    <row r="15" spans="2:8" ht="15" x14ac:dyDescent="0.2">
      <c r="B15" s="23"/>
      <c r="C15" s="15">
        <f t="shared" si="0"/>
        <v>6</v>
      </c>
      <c r="D15" s="74" t="s">
        <v>56</v>
      </c>
      <c r="E15" s="18" t="s">
        <v>58</v>
      </c>
      <c r="F15" s="16">
        <v>277</v>
      </c>
      <c r="G15" s="51">
        <v>10</v>
      </c>
      <c r="H15" s="29"/>
    </row>
    <row r="16" spans="2:8" ht="15" x14ac:dyDescent="0.2">
      <c r="B16" s="23"/>
      <c r="C16" s="15">
        <f t="shared" si="0"/>
        <v>7</v>
      </c>
      <c r="D16" s="74" t="s">
        <v>59</v>
      </c>
      <c r="E16" s="18" t="s">
        <v>60</v>
      </c>
      <c r="F16" s="16">
        <v>396</v>
      </c>
      <c r="G16" s="51">
        <v>15</v>
      </c>
      <c r="H16" s="29"/>
    </row>
    <row r="17" spans="2:8" ht="15" x14ac:dyDescent="0.2">
      <c r="B17" s="23"/>
      <c r="C17" s="15">
        <f t="shared" si="0"/>
        <v>8</v>
      </c>
      <c r="D17" s="74" t="s">
        <v>59</v>
      </c>
      <c r="E17" s="18" t="s">
        <v>61</v>
      </c>
      <c r="F17" s="16">
        <v>891</v>
      </c>
      <c r="G17" s="51">
        <v>33</v>
      </c>
      <c r="H17" s="29"/>
    </row>
    <row r="18" spans="2:8" ht="15" x14ac:dyDescent="0.2">
      <c r="B18" s="23"/>
      <c r="C18" s="15">
        <f t="shared" si="0"/>
        <v>9</v>
      </c>
      <c r="D18" s="74" t="s">
        <v>59</v>
      </c>
      <c r="E18" s="18" t="s">
        <v>62</v>
      </c>
      <c r="F18" s="16">
        <v>399</v>
      </c>
      <c r="G18" s="51">
        <v>15</v>
      </c>
      <c r="H18" s="29"/>
    </row>
    <row r="19" spans="2:8" ht="15" x14ac:dyDescent="0.2">
      <c r="B19" s="23"/>
      <c r="C19" s="15">
        <f t="shared" si="0"/>
        <v>10</v>
      </c>
      <c r="D19" s="74" t="s">
        <v>63</v>
      </c>
      <c r="E19" s="18" t="s">
        <v>64</v>
      </c>
      <c r="F19" s="16">
        <v>514</v>
      </c>
      <c r="G19" s="51">
        <v>20</v>
      </c>
      <c r="H19" s="29"/>
    </row>
    <row r="20" spans="2:8" ht="15" x14ac:dyDescent="0.2">
      <c r="B20" s="23"/>
      <c r="C20" s="15">
        <f t="shared" si="0"/>
        <v>11</v>
      </c>
      <c r="D20" s="74" t="s">
        <v>63</v>
      </c>
      <c r="E20" s="18" t="s">
        <v>65</v>
      </c>
      <c r="F20" s="16">
        <v>452</v>
      </c>
      <c r="G20" s="51">
        <v>18</v>
      </c>
      <c r="H20" s="29"/>
    </row>
    <row r="21" spans="2:8" ht="15" x14ac:dyDescent="0.2">
      <c r="B21" s="23"/>
      <c r="C21" s="15">
        <f t="shared" si="0"/>
        <v>12</v>
      </c>
      <c r="D21" s="74" t="s">
        <v>66</v>
      </c>
      <c r="E21" s="18" t="s">
        <v>67</v>
      </c>
      <c r="F21" s="16">
        <v>571</v>
      </c>
      <c r="G21" s="51">
        <v>22</v>
      </c>
      <c r="H21" s="29"/>
    </row>
    <row r="22" spans="2:8" ht="15" x14ac:dyDescent="0.2">
      <c r="B22" s="23"/>
      <c r="C22" s="15">
        <f t="shared" si="0"/>
        <v>13</v>
      </c>
      <c r="D22" s="74" t="s">
        <v>66</v>
      </c>
      <c r="E22" s="18" t="s">
        <v>68</v>
      </c>
      <c r="F22" s="16">
        <v>564</v>
      </c>
      <c r="G22" s="51">
        <v>21</v>
      </c>
      <c r="H22" s="29"/>
    </row>
    <row r="23" spans="2:8" ht="15" x14ac:dyDescent="0.2">
      <c r="B23" s="23"/>
      <c r="C23" s="15">
        <f t="shared" si="0"/>
        <v>14</v>
      </c>
      <c r="D23" s="74" t="s">
        <v>69</v>
      </c>
      <c r="E23" s="18" t="s">
        <v>70</v>
      </c>
      <c r="F23" s="16">
        <v>14</v>
      </c>
      <c r="G23" s="51">
        <v>1</v>
      </c>
      <c r="H23" s="29"/>
    </row>
    <row r="24" spans="2:8" ht="15" x14ac:dyDescent="0.2">
      <c r="B24" s="23"/>
      <c r="C24" s="15">
        <f t="shared" si="0"/>
        <v>15</v>
      </c>
      <c r="D24" s="74" t="s">
        <v>69</v>
      </c>
      <c r="E24" s="18" t="s">
        <v>71</v>
      </c>
      <c r="F24" s="16">
        <v>19</v>
      </c>
      <c r="G24" s="51">
        <v>1</v>
      </c>
      <c r="H24" s="29"/>
    </row>
    <row r="25" spans="2:8" ht="15" x14ac:dyDescent="0.2">
      <c r="B25" s="23"/>
      <c r="C25" s="15">
        <f t="shared" si="0"/>
        <v>16</v>
      </c>
      <c r="D25" s="74" t="s">
        <v>69</v>
      </c>
      <c r="E25" s="18" t="s">
        <v>4</v>
      </c>
      <c r="F25" s="16">
        <v>9</v>
      </c>
      <c r="G25" s="51">
        <v>1</v>
      </c>
      <c r="H25" s="29"/>
    </row>
    <row r="26" spans="2:8" ht="15" x14ac:dyDescent="0.2">
      <c r="B26" s="23"/>
      <c r="C26" s="15">
        <f t="shared" si="0"/>
        <v>17</v>
      </c>
      <c r="D26" s="74" t="s">
        <v>69</v>
      </c>
      <c r="E26" s="18" t="s">
        <v>72</v>
      </c>
      <c r="F26" s="16">
        <v>9</v>
      </c>
      <c r="G26" s="51">
        <v>1</v>
      </c>
      <c r="H26" s="29"/>
    </row>
    <row r="27" spans="2:8" ht="15" x14ac:dyDescent="0.2">
      <c r="B27" s="23"/>
      <c r="C27" s="15">
        <f t="shared" si="0"/>
        <v>18</v>
      </c>
      <c r="D27" s="74" t="s">
        <v>69</v>
      </c>
      <c r="E27" s="18" t="s">
        <v>73</v>
      </c>
      <c r="F27" s="16">
        <v>17</v>
      </c>
      <c r="G27" s="51">
        <v>1</v>
      </c>
      <c r="H27" s="29"/>
    </row>
    <row r="28" spans="2:8" ht="15" x14ac:dyDescent="0.2">
      <c r="B28" s="23"/>
      <c r="C28" s="15">
        <f t="shared" si="0"/>
        <v>19</v>
      </c>
      <c r="D28" s="74" t="s">
        <v>69</v>
      </c>
      <c r="E28" s="18" t="s">
        <v>74</v>
      </c>
      <c r="F28" s="16">
        <v>15</v>
      </c>
      <c r="G28" s="51">
        <v>1</v>
      </c>
      <c r="H28" s="29"/>
    </row>
    <row r="29" spans="2:8" ht="15" x14ac:dyDescent="0.2">
      <c r="B29" s="23"/>
      <c r="C29" s="15">
        <f t="shared" si="0"/>
        <v>20</v>
      </c>
      <c r="D29" s="74" t="s">
        <v>69</v>
      </c>
      <c r="E29" s="18" t="s">
        <v>75</v>
      </c>
      <c r="F29" s="16">
        <v>6</v>
      </c>
      <c r="G29" s="51">
        <v>1</v>
      </c>
      <c r="H29" s="29"/>
    </row>
    <row r="30" spans="2:8" ht="15" x14ac:dyDescent="0.2">
      <c r="B30" s="23"/>
      <c r="C30" s="15">
        <f t="shared" si="0"/>
        <v>21</v>
      </c>
      <c r="D30" s="74" t="s">
        <v>69</v>
      </c>
      <c r="E30" s="18" t="s">
        <v>76</v>
      </c>
      <c r="F30" s="16">
        <v>13</v>
      </c>
      <c r="G30" s="51">
        <v>1</v>
      </c>
      <c r="H30" s="29"/>
    </row>
    <row r="31" spans="2:8" ht="15" x14ac:dyDescent="0.2">
      <c r="B31" s="23"/>
      <c r="C31" s="15">
        <f t="shared" si="0"/>
        <v>22</v>
      </c>
      <c r="D31" s="74" t="s">
        <v>69</v>
      </c>
      <c r="E31" s="18" t="s">
        <v>62</v>
      </c>
      <c r="F31" s="16">
        <v>7</v>
      </c>
      <c r="G31" s="51">
        <v>1</v>
      </c>
      <c r="H31" s="29"/>
    </row>
    <row r="32" spans="2:8" ht="15" x14ac:dyDescent="0.2">
      <c r="B32" s="23"/>
      <c r="C32" s="15">
        <f t="shared" si="0"/>
        <v>23</v>
      </c>
      <c r="D32" s="74" t="s">
        <v>69</v>
      </c>
      <c r="E32" s="18" t="s">
        <v>77</v>
      </c>
      <c r="F32" s="16">
        <v>32</v>
      </c>
      <c r="G32" s="51">
        <v>2</v>
      </c>
      <c r="H32" s="29"/>
    </row>
    <row r="33" spans="2:8" ht="15" x14ac:dyDescent="0.2">
      <c r="B33" s="23"/>
      <c r="C33" s="15">
        <f t="shared" si="0"/>
        <v>24</v>
      </c>
      <c r="D33" s="74" t="s">
        <v>69</v>
      </c>
      <c r="E33" s="18" t="s">
        <v>78</v>
      </c>
      <c r="F33" s="16">
        <v>24</v>
      </c>
      <c r="G33" s="51">
        <v>1</v>
      </c>
      <c r="H33" s="29"/>
    </row>
    <row r="34" spans="2:8" ht="15" x14ac:dyDescent="0.2">
      <c r="B34" s="23"/>
      <c r="C34" s="15">
        <f t="shared" si="0"/>
        <v>25</v>
      </c>
      <c r="D34" s="74" t="s">
        <v>69</v>
      </c>
      <c r="E34" s="18" t="s">
        <v>79</v>
      </c>
      <c r="F34" s="16">
        <v>20</v>
      </c>
      <c r="G34" s="51">
        <v>1</v>
      </c>
      <c r="H34" s="29"/>
    </row>
    <row r="35" spans="2:8" ht="15" x14ac:dyDescent="0.2">
      <c r="B35" s="23"/>
      <c r="C35" s="15">
        <f t="shared" si="0"/>
        <v>26</v>
      </c>
      <c r="D35" s="74" t="s">
        <v>69</v>
      </c>
      <c r="E35" s="18" t="s">
        <v>80</v>
      </c>
      <c r="F35" s="16">
        <v>34</v>
      </c>
      <c r="G35" s="51">
        <v>2</v>
      </c>
      <c r="H35" s="29"/>
    </row>
    <row r="36" spans="2:8" ht="15" x14ac:dyDescent="0.2">
      <c r="B36" s="23"/>
      <c r="C36" s="15">
        <f t="shared" si="0"/>
        <v>27</v>
      </c>
      <c r="D36" s="74" t="s">
        <v>69</v>
      </c>
      <c r="E36" s="18" t="s">
        <v>81</v>
      </c>
      <c r="F36" s="16">
        <v>320</v>
      </c>
      <c r="G36" s="51">
        <v>16</v>
      </c>
      <c r="H36" s="29"/>
    </row>
    <row r="37" spans="2:8" ht="45" x14ac:dyDescent="0.2">
      <c r="B37" s="23"/>
      <c r="C37" s="15">
        <f t="shared" si="0"/>
        <v>28</v>
      </c>
      <c r="D37" s="74" t="s">
        <v>82</v>
      </c>
      <c r="E37" s="18" t="s">
        <v>83</v>
      </c>
      <c r="F37" s="16">
        <v>14</v>
      </c>
      <c r="G37" s="51">
        <v>1</v>
      </c>
      <c r="H37" s="29"/>
    </row>
    <row r="38" spans="2:8" ht="45" x14ac:dyDescent="0.2">
      <c r="B38" s="23"/>
      <c r="C38" s="15">
        <f t="shared" si="0"/>
        <v>29</v>
      </c>
      <c r="D38" s="74" t="s">
        <v>82</v>
      </c>
      <c r="E38" s="18" t="s">
        <v>84</v>
      </c>
      <c r="F38" s="16">
        <v>6</v>
      </c>
      <c r="G38" s="51">
        <v>1</v>
      </c>
      <c r="H38" s="29"/>
    </row>
    <row r="39" spans="2:8" ht="45" x14ac:dyDescent="0.2">
      <c r="B39" s="23"/>
      <c r="C39" s="15">
        <f t="shared" si="0"/>
        <v>30</v>
      </c>
      <c r="D39" s="74" t="s">
        <v>82</v>
      </c>
      <c r="E39" s="18" t="s">
        <v>85</v>
      </c>
      <c r="F39" s="16">
        <v>44</v>
      </c>
      <c r="G39" s="51">
        <v>3</v>
      </c>
      <c r="H39" s="29"/>
    </row>
    <row r="40" spans="2:8" ht="45" x14ac:dyDescent="0.2">
      <c r="B40" s="23"/>
      <c r="C40" s="15">
        <f t="shared" si="0"/>
        <v>31</v>
      </c>
      <c r="D40" s="74" t="s">
        <v>82</v>
      </c>
      <c r="E40" s="18" t="s">
        <v>86</v>
      </c>
      <c r="F40" s="16">
        <v>20</v>
      </c>
      <c r="G40" s="51">
        <v>1</v>
      </c>
      <c r="H40" s="29"/>
    </row>
    <row r="41" spans="2:8" ht="45" x14ac:dyDescent="0.2">
      <c r="B41" s="23"/>
      <c r="C41" s="15">
        <f t="shared" si="0"/>
        <v>32</v>
      </c>
      <c r="D41" s="74" t="s">
        <v>82</v>
      </c>
      <c r="E41" s="18" t="s">
        <v>87</v>
      </c>
      <c r="F41" s="16">
        <v>16</v>
      </c>
      <c r="G41" s="51">
        <v>1</v>
      </c>
      <c r="H41" s="29"/>
    </row>
    <row r="42" spans="2:8" ht="45" x14ac:dyDescent="0.2">
      <c r="B42" s="23"/>
      <c r="C42" s="15">
        <f t="shared" si="0"/>
        <v>33</v>
      </c>
      <c r="D42" s="74" t="s">
        <v>82</v>
      </c>
      <c r="E42" s="18" t="s">
        <v>88</v>
      </c>
      <c r="F42" s="16">
        <v>9</v>
      </c>
      <c r="G42" s="51">
        <v>1</v>
      </c>
      <c r="H42" s="29"/>
    </row>
    <row r="43" spans="2:8" ht="45" x14ac:dyDescent="0.2">
      <c r="B43" s="23"/>
      <c r="C43" s="15">
        <f t="shared" si="0"/>
        <v>34</v>
      </c>
      <c r="D43" s="74" t="s">
        <v>82</v>
      </c>
      <c r="E43" s="18" t="s">
        <v>89</v>
      </c>
      <c r="F43" s="16">
        <v>15</v>
      </c>
      <c r="G43" s="51">
        <v>1</v>
      </c>
      <c r="H43" s="29"/>
    </row>
    <row r="44" spans="2:8" ht="45" x14ac:dyDescent="0.2">
      <c r="B44" s="23"/>
      <c r="C44" s="15">
        <f t="shared" si="0"/>
        <v>35</v>
      </c>
      <c r="D44" s="74" t="s">
        <v>82</v>
      </c>
      <c r="E44" s="18" t="s">
        <v>90</v>
      </c>
      <c r="F44" s="16">
        <v>24</v>
      </c>
      <c r="G44" s="51">
        <v>2</v>
      </c>
      <c r="H44" s="29"/>
    </row>
    <row r="45" spans="2:8" ht="45" x14ac:dyDescent="0.2">
      <c r="B45" s="23"/>
      <c r="C45" s="15">
        <f t="shared" si="0"/>
        <v>36</v>
      </c>
      <c r="D45" s="74" t="s">
        <v>82</v>
      </c>
      <c r="E45" s="18" t="s">
        <v>91</v>
      </c>
      <c r="F45" s="16">
        <v>16</v>
      </c>
      <c r="G45" s="51">
        <v>1</v>
      </c>
      <c r="H45" s="29"/>
    </row>
    <row r="46" spans="2:8" ht="45" x14ac:dyDescent="0.2">
      <c r="B46" s="23"/>
      <c r="C46" s="15">
        <f t="shared" si="0"/>
        <v>37</v>
      </c>
      <c r="D46" s="74" t="s">
        <v>82</v>
      </c>
      <c r="E46" s="18" t="s">
        <v>92</v>
      </c>
      <c r="F46" s="16">
        <v>14</v>
      </c>
      <c r="G46" s="51">
        <v>1</v>
      </c>
      <c r="H46" s="29"/>
    </row>
    <row r="47" spans="2:8" ht="45" x14ac:dyDescent="0.2">
      <c r="B47" s="23"/>
      <c r="C47" s="15">
        <f t="shared" si="0"/>
        <v>38</v>
      </c>
      <c r="D47" s="74" t="s">
        <v>82</v>
      </c>
      <c r="E47" s="18" t="s">
        <v>93</v>
      </c>
      <c r="F47" s="16">
        <v>20</v>
      </c>
      <c r="G47" s="51">
        <v>1</v>
      </c>
      <c r="H47" s="29"/>
    </row>
    <row r="48" spans="2:8" ht="45" x14ac:dyDescent="0.2">
      <c r="B48" s="23"/>
      <c r="C48" s="15">
        <f t="shared" si="0"/>
        <v>39</v>
      </c>
      <c r="D48" s="74" t="s">
        <v>82</v>
      </c>
      <c r="E48" s="18" t="s">
        <v>94</v>
      </c>
      <c r="F48" s="16">
        <v>74</v>
      </c>
      <c r="G48" s="51">
        <v>5</v>
      </c>
      <c r="H48" s="29"/>
    </row>
    <row r="49" spans="2:8" ht="45" x14ac:dyDescent="0.2">
      <c r="B49" s="23"/>
      <c r="C49" s="15">
        <f t="shared" si="0"/>
        <v>40</v>
      </c>
      <c r="D49" s="74" t="s">
        <v>82</v>
      </c>
      <c r="E49" s="18" t="s">
        <v>95</v>
      </c>
      <c r="F49" s="16">
        <v>7</v>
      </c>
      <c r="G49" s="51">
        <v>1</v>
      </c>
      <c r="H49" s="29"/>
    </row>
    <row r="50" spans="2:8" ht="45" x14ac:dyDescent="0.2">
      <c r="B50" s="23"/>
      <c r="C50" s="15">
        <f t="shared" si="0"/>
        <v>41</v>
      </c>
      <c r="D50" s="74" t="s">
        <v>82</v>
      </c>
      <c r="E50" s="18" t="s">
        <v>46</v>
      </c>
      <c r="F50" s="16">
        <v>9</v>
      </c>
      <c r="G50" s="51">
        <v>1</v>
      </c>
      <c r="H50" s="29"/>
    </row>
    <row r="51" spans="2:8" ht="45" x14ac:dyDescent="0.2">
      <c r="B51" s="23"/>
      <c r="C51" s="15">
        <f t="shared" si="0"/>
        <v>42</v>
      </c>
      <c r="D51" s="74" t="s">
        <v>82</v>
      </c>
      <c r="E51" s="18" t="s">
        <v>79</v>
      </c>
      <c r="F51" s="16">
        <v>10</v>
      </c>
      <c r="G51" s="51">
        <v>1</v>
      </c>
      <c r="H51" s="29"/>
    </row>
    <row r="52" spans="2:8" ht="45" x14ac:dyDescent="0.2">
      <c r="B52" s="23"/>
      <c r="C52" s="15">
        <f t="shared" si="0"/>
        <v>43</v>
      </c>
      <c r="D52" s="74" t="s">
        <v>82</v>
      </c>
      <c r="E52" s="18" t="s">
        <v>96</v>
      </c>
      <c r="F52" s="16">
        <v>8</v>
      </c>
      <c r="G52" s="51">
        <v>1</v>
      </c>
      <c r="H52" s="29"/>
    </row>
    <row r="53" spans="2:8" ht="45" x14ac:dyDescent="0.2">
      <c r="B53" s="23"/>
      <c r="C53" s="15">
        <f t="shared" si="0"/>
        <v>44</v>
      </c>
      <c r="D53" s="74" t="s">
        <v>82</v>
      </c>
      <c r="E53" s="18" t="s">
        <v>97</v>
      </c>
      <c r="F53" s="16">
        <v>9</v>
      </c>
      <c r="G53" s="51">
        <v>1</v>
      </c>
      <c r="H53" s="29"/>
    </row>
    <row r="54" spans="2:8" ht="45" x14ac:dyDescent="0.2">
      <c r="B54" s="23"/>
      <c r="C54" s="15">
        <f t="shared" si="0"/>
        <v>45</v>
      </c>
      <c r="D54" s="74" t="s">
        <v>82</v>
      </c>
      <c r="E54" s="18" t="s">
        <v>45</v>
      </c>
      <c r="F54" s="16">
        <v>7</v>
      </c>
      <c r="G54" s="51">
        <v>1</v>
      </c>
      <c r="H54" s="29"/>
    </row>
    <row r="55" spans="2:8" ht="45" x14ac:dyDescent="0.2">
      <c r="B55" s="23"/>
      <c r="C55" s="15">
        <f t="shared" si="0"/>
        <v>46</v>
      </c>
      <c r="D55" s="74" t="s">
        <v>82</v>
      </c>
      <c r="E55" s="74" t="s">
        <v>98</v>
      </c>
      <c r="F55" s="16">
        <v>395</v>
      </c>
      <c r="G55" s="51">
        <v>23</v>
      </c>
      <c r="H55" s="29"/>
    </row>
    <row r="56" spans="2:8" ht="15" x14ac:dyDescent="0.2">
      <c r="B56" s="23"/>
      <c r="E56" s="52" t="s">
        <v>5</v>
      </c>
      <c r="F56" s="100">
        <f>SUM(F10:F55)</f>
        <v>7866</v>
      </c>
      <c r="G56" s="52">
        <f>SUM(G10:G55)</f>
        <v>356</v>
      </c>
      <c r="H56" s="29"/>
    </row>
    <row r="57" spans="2:8" ht="15" x14ac:dyDescent="0.2">
      <c r="B57" s="23"/>
      <c r="C57" s="31"/>
      <c r="D57" s="31"/>
      <c r="E57" s="2"/>
      <c r="F57" s="27" t="s">
        <v>47</v>
      </c>
      <c r="G57" s="28">
        <f>+'Detalle Diplomados'!G18</f>
        <v>0</v>
      </c>
      <c r="H57" s="29"/>
    </row>
    <row r="58" spans="2:8" ht="15" x14ac:dyDescent="0.2">
      <c r="B58" s="23"/>
      <c r="E58" s="2"/>
      <c r="F58" s="27" t="s">
        <v>12</v>
      </c>
      <c r="G58" s="28">
        <v>0</v>
      </c>
      <c r="H58" s="29"/>
    </row>
    <row r="59" spans="2:8" ht="15" x14ac:dyDescent="0.2">
      <c r="B59" s="23"/>
      <c r="E59" s="2"/>
      <c r="F59" s="53" t="s">
        <v>7</v>
      </c>
      <c r="G59" s="33">
        <f>+SUM(G57:G58)</f>
        <v>0</v>
      </c>
      <c r="H59" s="29"/>
    </row>
    <row r="60" spans="2:8" ht="15" thickBot="1" x14ac:dyDescent="0.25">
      <c r="B60" s="34"/>
      <c r="C60" s="35"/>
      <c r="D60" s="35"/>
      <c r="E60" s="36"/>
      <c r="F60" s="36"/>
      <c r="G60" s="35"/>
      <c r="H60" s="37"/>
    </row>
    <row r="62" spans="2:8" ht="15" x14ac:dyDescent="0.2">
      <c r="C62" s="38" t="s">
        <v>13</v>
      </c>
    </row>
    <row r="63" spans="2:8" s="25" customFormat="1" x14ac:dyDescent="0.2">
      <c r="C63" s="24"/>
      <c r="E63" s="24"/>
      <c r="F63" s="24"/>
      <c r="G63" s="24"/>
    </row>
    <row r="64" spans="2:8" s="25" customFormat="1" x14ac:dyDescent="0.2">
      <c r="C64" s="20" t="s">
        <v>14</v>
      </c>
    </row>
    <row r="65" spans="3:7" x14ac:dyDescent="0.2">
      <c r="C65" s="20" t="s">
        <v>15</v>
      </c>
      <c r="E65" s="25"/>
      <c r="F65" s="25"/>
      <c r="G65" s="25"/>
    </row>
    <row r="66" spans="3:7" x14ac:dyDescent="0.2">
      <c r="C66" s="20" t="s">
        <v>17</v>
      </c>
    </row>
  </sheetData>
  <mergeCells count="2">
    <mergeCell ref="C4:G4"/>
    <mergeCell ref="C6:G6"/>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24"/>
  <sheetViews>
    <sheetView workbookViewId="0">
      <selection activeCell="I8" sqref="I8"/>
    </sheetView>
  </sheetViews>
  <sheetFormatPr baseColWidth="10" defaultColWidth="10.83203125" defaultRowHeight="14" x14ac:dyDescent="0.2"/>
  <cols>
    <col min="1" max="1" width="10.83203125" style="39"/>
    <col min="2" max="2" width="10.83203125" style="76"/>
    <col min="3" max="3" width="33.6640625" style="39" customWidth="1"/>
    <col min="4" max="4" width="20.6640625" style="39" customWidth="1"/>
    <col min="5" max="5" width="10.83203125" style="39"/>
    <col min="6" max="6" width="16.1640625" style="39" customWidth="1"/>
    <col min="7" max="7" width="19.83203125" style="39" customWidth="1"/>
    <col min="8" max="16384" width="10.83203125" style="39"/>
  </cols>
  <sheetData>
    <row r="2" spans="2:7" ht="17" customHeight="1" x14ac:dyDescent="0.2">
      <c r="B2" s="94" t="s">
        <v>102</v>
      </c>
      <c r="C2" s="94"/>
      <c r="D2" s="94"/>
      <c r="E2" s="94"/>
      <c r="F2" s="94"/>
      <c r="G2" s="94"/>
    </row>
    <row r="3" spans="2:7" ht="17" customHeight="1" x14ac:dyDescent="0.2">
      <c r="B3" s="95"/>
      <c r="C3" s="95"/>
      <c r="D3" s="95"/>
      <c r="E3" s="95"/>
      <c r="F3" s="95"/>
      <c r="G3" s="95"/>
    </row>
    <row r="4" spans="2:7" ht="54" customHeight="1" x14ac:dyDescent="0.2">
      <c r="B4" s="96" t="s">
        <v>104</v>
      </c>
      <c r="C4" s="96"/>
      <c r="D4" s="96"/>
      <c r="E4" s="96"/>
      <c r="F4" s="96"/>
      <c r="G4" s="96"/>
    </row>
    <row r="5" spans="2:7" s="40" customFormat="1" ht="28" customHeight="1" x14ac:dyDescent="0.15">
      <c r="B5" s="77" t="s">
        <v>18</v>
      </c>
      <c r="C5" s="78" t="s">
        <v>19</v>
      </c>
      <c r="D5" s="78" t="s">
        <v>20</v>
      </c>
      <c r="E5" s="78" t="s">
        <v>21</v>
      </c>
      <c r="F5" s="78" t="s">
        <v>22</v>
      </c>
      <c r="G5" s="78" t="s">
        <v>23</v>
      </c>
    </row>
    <row r="6" spans="2:7" ht="35" customHeight="1" x14ac:dyDescent="0.2">
      <c r="B6" s="79">
        <v>1</v>
      </c>
      <c r="C6" s="92" t="s">
        <v>24</v>
      </c>
      <c r="D6" s="92"/>
      <c r="E6" s="92"/>
      <c r="F6" s="92"/>
      <c r="G6" s="80">
        <f>+G7+G8</f>
        <v>0</v>
      </c>
    </row>
    <row r="7" spans="2:7" ht="40" customHeight="1" x14ac:dyDescent="0.2">
      <c r="B7" s="75" t="s">
        <v>25</v>
      </c>
      <c r="C7" s="42" t="s">
        <v>26</v>
      </c>
      <c r="D7" s="43">
        <v>1</v>
      </c>
      <c r="E7" s="41" t="s">
        <v>27</v>
      </c>
      <c r="F7" s="83">
        <v>0</v>
      </c>
      <c r="G7" s="44">
        <f>+F7*D7</f>
        <v>0</v>
      </c>
    </row>
    <row r="8" spans="2:7" ht="40" customHeight="1" x14ac:dyDescent="0.2">
      <c r="B8" s="75" t="s">
        <v>28</v>
      </c>
      <c r="C8" s="42" t="s">
        <v>29</v>
      </c>
      <c r="D8" s="43">
        <v>1</v>
      </c>
      <c r="E8" s="41" t="s">
        <v>27</v>
      </c>
      <c r="F8" s="83">
        <v>0</v>
      </c>
      <c r="G8" s="44">
        <f>+F8*D8</f>
        <v>0</v>
      </c>
    </row>
    <row r="9" spans="2:7" ht="35" customHeight="1" x14ac:dyDescent="0.2">
      <c r="B9" s="79">
        <v>2</v>
      </c>
      <c r="C9" s="92" t="s">
        <v>30</v>
      </c>
      <c r="D9" s="92"/>
      <c r="E9" s="92"/>
      <c r="F9" s="92"/>
      <c r="G9" s="80">
        <f>+G10+G11</f>
        <v>0</v>
      </c>
    </row>
    <row r="10" spans="2:7" ht="40" customHeight="1" x14ac:dyDescent="0.2">
      <c r="B10" s="75" t="s">
        <v>31</v>
      </c>
      <c r="C10" s="42" t="s">
        <v>32</v>
      </c>
      <c r="D10" s="82"/>
      <c r="E10" s="41" t="s">
        <v>21</v>
      </c>
      <c r="F10" s="83">
        <v>0</v>
      </c>
      <c r="G10" s="41">
        <f>+F10*D10</f>
        <v>0</v>
      </c>
    </row>
    <row r="11" spans="2:7" ht="40" customHeight="1" x14ac:dyDescent="0.2">
      <c r="B11" s="75" t="s">
        <v>33</v>
      </c>
      <c r="C11" s="42" t="s">
        <v>34</v>
      </c>
      <c r="D11" s="82"/>
      <c r="E11" s="41" t="s">
        <v>21</v>
      </c>
      <c r="F11" s="83">
        <v>0</v>
      </c>
      <c r="G11" s="41">
        <f>+F11*D11</f>
        <v>0</v>
      </c>
    </row>
    <row r="12" spans="2:7" ht="35" customHeight="1" x14ac:dyDescent="0.2">
      <c r="B12" s="79">
        <v>3</v>
      </c>
      <c r="C12" s="92" t="s">
        <v>35</v>
      </c>
      <c r="D12" s="92"/>
      <c r="E12" s="92"/>
      <c r="F12" s="92">
        <f>+G13+G14+G15</f>
        <v>0</v>
      </c>
      <c r="G12" s="80">
        <f>+G13+G14+G15</f>
        <v>0</v>
      </c>
    </row>
    <row r="13" spans="2:7" ht="40" customHeight="1" x14ac:dyDescent="0.2">
      <c r="B13" s="75" t="s">
        <v>36</v>
      </c>
      <c r="C13" s="42" t="s">
        <v>37</v>
      </c>
      <c r="D13" s="43">
        <v>1</v>
      </c>
      <c r="E13" s="41" t="s">
        <v>27</v>
      </c>
      <c r="F13" s="83">
        <v>0</v>
      </c>
      <c r="G13" s="44">
        <f>+F13*D13</f>
        <v>0</v>
      </c>
    </row>
    <row r="14" spans="2:7" ht="40" customHeight="1" x14ac:dyDescent="0.2">
      <c r="B14" s="75" t="s">
        <v>38</v>
      </c>
      <c r="C14" s="42" t="s">
        <v>39</v>
      </c>
      <c r="D14" s="82"/>
      <c r="E14" s="41" t="s">
        <v>21</v>
      </c>
      <c r="F14" s="83">
        <v>0</v>
      </c>
      <c r="G14" s="41">
        <f>+F14*D14</f>
        <v>0</v>
      </c>
    </row>
    <row r="15" spans="2:7" ht="40" customHeight="1" x14ac:dyDescent="0.2">
      <c r="B15" s="75" t="s">
        <v>40</v>
      </c>
      <c r="C15" s="42" t="s">
        <v>41</v>
      </c>
      <c r="D15" s="82"/>
      <c r="E15" s="41" t="s">
        <v>21</v>
      </c>
      <c r="F15" s="83">
        <v>0</v>
      </c>
      <c r="G15" s="41">
        <f>+F15*D15</f>
        <v>0</v>
      </c>
    </row>
    <row r="16" spans="2:7" ht="35" customHeight="1" x14ac:dyDescent="0.2">
      <c r="B16" s="79">
        <v>4</v>
      </c>
      <c r="C16" s="92" t="s">
        <v>43</v>
      </c>
      <c r="D16" s="92"/>
      <c r="E16" s="92"/>
      <c r="F16" s="92">
        <f>+G17+G18+G19</f>
        <v>0</v>
      </c>
      <c r="G16" s="80">
        <f>+G17</f>
        <v>0</v>
      </c>
    </row>
    <row r="17" spans="2:7" ht="40" customHeight="1" x14ac:dyDescent="0.2">
      <c r="B17" s="75">
        <v>4.0999999999999996</v>
      </c>
      <c r="C17" s="42" t="s">
        <v>42</v>
      </c>
      <c r="D17" s="43">
        <v>1</v>
      </c>
      <c r="E17" s="41" t="s">
        <v>27</v>
      </c>
      <c r="F17" s="44">
        <v>0</v>
      </c>
      <c r="G17" s="44">
        <f>+F17*D17</f>
        <v>0</v>
      </c>
    </row>
    <row r="18" spans="2:7" s="40" customFormat="1" ht="28" customHeight="1" x14ac:dyDescent="0.15">
      <c r="B18" s="93" t="s">
        <v>44</v>
      </c>
      <c r="C18" s="93"/>
      <c r="D18" s="93"/>
      <c r="E18" s="93"/>
      <c r="F18" s="93"/>
      <c r="G18" s="81">
        <f>+G6+G9+G12+G16</f>
        <v>0</v>
      </c>
    </row>
    <row r="19" spans="2:7" ht="28" customHeight="1" x14ac:dyDescent="0.2">
      <c r="B19" s="93" t="s">
        <v>12</v>
      </c>
      <c r="C19" s="93"/>
      <c r="D19" s="93"/>
      <c r="E19" s="93"/>
      <c r="F19" s="93"/>
      <c r="G19" s="84">
        <f>G18*19%</f>
        <v>0</v>
      </c>
    </row>
    <row r="20" spans="2:7" ht="28" customHeight="1" x14ac:dyDescent="0.2">
      <c r="B20" s="93" t="s">
        <v>7</v>
      </c>
      <c r="C20" s="93"/>
      <c r="D20" s="93"/>
      <c r="E20" s="93"/>
      <c r="F20" s="93"/>
      <c r="G20" s="84">
        <f>G18+G19</f>
        <v>0</v>
      </c>
    </row>
    <row r="21" spans="2:7" x14ac:dyDescent="0.2">
      <c r="B21" s="91" t="s">
        <v>99</v>
      </c>
      <c r="C21" s="91"/>
      <c r="D21" s="91"/>
      <c r="E21" s="91"/>
      <c r="F21" s="91"/>
      <c r="G21" s="91"/>
    </row>
    <row r="22" spans="2:7" x14ac:dyDescent="0.2">
      <c r="B22" s="91"/>
      <c r="C22" s="91"/>
      <c r="D22" s="91"/>
      <c r="E22" s="91"/>
      <c r="F22" s="91"/>
      <c r="G22" s="91"/>
    </row>
    <row r="23" spans="2:7" x14ac:dyDescent="0.2">
      <c r="B23" s="91"/>
      <c r="C23" s="91"/>
      <c r="D23" s="91"/>
      <c r="E23" s="91"/>
      <c r="F23" s="91"/>
      <c r="G23" s="91"/>
    </row>
    <row r="24" spans="2:7" x14ac:dyDescent="0.2">
      <c r="B24" s="91"/>
      <c r="C24" s="91"/>
      <c r="D24" s="91"/>
      <c r="E24" s="91"/>
      <c r="F24" s="91"/>
      <c r="G24" s="91"/>
    </row>
  </sheetData>
  <mergeCells count="10">
    <mergeCell ref="B2:G3"/>
    <mergeCell ref="B4:G4"/>
    <mergeCell ref="C12:F12"/>
    <mergeCell ref="C16:F16"/>
    <mergeCell ref="B18:F18"/>
    <mergeCell ref="B21:G24"/>
    <mergeCell ref="C6:F6"/>
    <mergeCell ref="C9:F9"/>
    <mergeCell ref="B19:F19"/>
    <mergeCell ref="B20:F20"/>
  </mergeCells>
  <pageMargins left="0.7" right="0.7" top="0.75" bottom="0.75" header="0.3" footer="0.3"/>
  <ignoredErrors>
    <ignoredError sqref="B7:B8 B10:B11 B13:B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I66"/>
  <sheetViews>
    <sheetView tabSelected="1" topLeftCell="A43" zoomScale="112" zoomScaleNormal="80" zoomScaleSheetLayoutView="90" workbookViewId="0">
      <selection activeCell="F47" sqref="F47"/>
    </sheetView>
  </sheetViews>
  <sheetFormatPr baseColWidth="10" defaultColWidth="13.1640625" defaultRowHeight="14" x14ac:dyDescent="0.2"/>
  <cols>
    <col min="1" max="2" width="6.5" style="2" customWidth="1"/>
    <col min="3" max="3" width="6.5" style="1" customWidth="1"/>
    <col min="4" max="4" width="8.5" style="2" customWidth="1"/>
    <col min="5" max="5" width="31.5" style="1" customWidth="1"/>
    <col min="6" max="6" width="51.33203125" style="2" customWidth="1"/>
    <col min="7" max="7" width="18.5" style="2" customWidth="1"/>
    <col min="8" max="8" width="21.83203125" style="2" customWidth="1"/>
    <col min="9" max="10" width="6.5" style="2" customWidth="1"/>
    <col min="11" max="16384" width="13.1640625" style="2"/>
  </cols>
  <sheetData>
    <row r="1" spans="3:9" ht="15" thickBot="1" x14ac:dyDescent="0.25"/>
    <row r="2" spans="3:9" x14ac:dyDescent="0.2">
      <c r="C2" s="3"/>
      <c r="D2" s="4"/>
      <c r="E2" s="5"/>
      <c r="F2" s="4"/>
      <c r="G2" s="4"/>
      <c r="H2" s="4"/>
      <c r="I2" s="6"/>
    </row>
    <row r="3" spans="3:9" ht="13.5" customHeight="1" x14ac:dyDescent="0.2">
      <c r="C3" s="7"/>
      <c r="D3" s="8"/>
      <c r="E3" s="9"/>
      <c r="F3" s="9"/>
      <c r="G3" s="9"/>
      <c r="H3" s="9"/>
      <c r="I3" s="10"/>
    </row>
    <row r="4" spans="3:9" ht="17" x14ac:dyDescent="0.2">
      <c r="C4" s="7"/>
      <c r="D4" s="97" t="s">
        <v>103</v>
      </c>
      <c r="E4" s="97"/>
      <c r="F4" s="97"/>
      <c r="G4" s="97"/>
      <c r="H4" s="97"/>
      <c r="I4" s="10"/>
    </row>
    <row r="5" spans="3:9" ht="4.5" customHeight="1" x14ac:dyDescent="0.2">
      <c r="C5" s="7"/>
      <c r="D5" s="8"/>
      <c r="E5" s="9"/>
      <c r="F5" s="11"/>
      <c r="G5" s="11"/>
      <c r="H5" s="11"/>
      <c r="I5" s="10"/>
    </row>
    <row r="6" spans="3:9" ht="45" customHeight="1" x14ac:dyDescent="0.2">
      <c r="C6" s="7"/>
      <c r="D6" s="98" t="s">
        <v>101</v>
      </c>
      <c r="E6" s="98"/>
      <c r="F6" s="98"/>
      <c r="G6" s="98"/>
      <c r="H6" s="98"/>
      <c r="I6" s="10"/>
    </row>
    <row r="7" spans="3:9" ht="13.5" customHeight="1" x14ac:dyDescent="0.2">
      <c r="C7" s="7"/>
      <c r="D7" s="8"/>
      <c r="E7" s="9"/>
      <c r="F7" s="9"/>
      <c r="G7" s="9"/>
      <c r="H7" s="9"/>
      <c r="I7" s="10"/>
    </row>
    <row r="8" spans="3:9" x14ac:dyDescent="0.2">
      <c r="C8" s="7"/>
      <c r="E8" s="12"/>
      <c r="F8" s="12"/>
      <c r="G8" s="12"/>
      <c r="H8" s="12"/>
      <c r="I8" s="10"/>
    </row>
    <row r="9" spans="3:9" ht="35" customHeight="1" x14ac:dyDescent="0.2">
      <c r="C9" s="7"/>
      <c r="D9" s="13" t="s">
        <v>0</v>
      </c>
      <c r="E9" s="13" t="s">
        <v>1</v>
      </c>
      <c r="F9" s="13" t="s">
        <v>2</v>
      </c>
      <c r="G9" s="13" t="s">
        <v>8</v>
      </c>
      <c r="H9" s="14" t="s">
        <v>105</v>
      </c>
      <c r="I9" s="10"/>
    </row>
    <row r="10" spans="3:9" ht="15" x14ac:dyDescent="0.2">
      <c r="C10" s="7"/>
      <c r="D10" s="15">
        <v>1</v>
      </c>
      <c r="E10" s="74" t="s">
        <v>51</v>
      </c>
      <c r="F10" s="18" t="s">
        <v>51</v>
      </c>
      <c r="G10" s="16">
        <v>170</v>
      </c>
      <c r="H10" s="17">
        <v>1</v>
      </c>
      <c r="I10" s="10"/>
    </row>
    <row r="11" spans="3:9" ht="30" x14ac:dyDescent="0.2">
      <c r="C11" s="7"/>
      <c r="D11" s="15">
        <f>1+D10</f>
        <v>2</v>
      </c>
      <c r="E11" s="74" t="s">
        <v>52</v>
      </c>
      <c r="F11" s="18" t="s">
        <v>53</v>
      </c>
      <c r="G11" s="16">
        <v>499</v>
      </c>
      <c r="H11" s="17">
        <v>0</v>
      </c>
      <c r="I11" s="10"/>
    </row>
    <row r="12" spans="3:9" ht="30" x14ac:dyDescent="0.2">
      <c r="C12" s="7"/>
      <c r="D12" s="15">
        <f t="shared" ref="D12:D55" si="0">1+D11</f>
        <v>3</v>
      </c>
      <c r="E12" s="74" t="s">
        <v>52</v>
      </c>
      <c r="F12" s="18" t="s">
        <v>54</v>
      </c>
      <c r="G12" s="16">
        <v>16</v>
      </c>
      <c r="H12" s="17">
        <v>0</v>
      </c>
      <c r="I12" s="10"/>
    </row>
    <row r="13" spans="3:9" ht="30" x14ac:dyDescent="0.2">
      <c r="C13" s="7"/>
      <c r="D13" s="15">
        <f t="shared" si="0"/>
        <v>4</v>
      </c>
      <c r="E13" s="74" t="s">
        <v>52</v>
      </c>
      <c r="F13" s="18" t="s">
        <v>55</v>
      </c>
      <c r="G13" s="16">
        <v>1037</v>
      </c>
      <c r="H13" s="17">
        <v>1</v>
      </c>
      <c r="I13" s="10"/>
    </row>
    <row r="14" spans="3:9" ht="15" x14ac:dyDescent="0.2">
      <c r="C14" s="7"/>
      <c r="D14" s="15">
        <f t="shared" si="0"/>
        <v>5</v>
      </c>
      <c r="E14" s="74" t="s">
        <v>56</v>
      </c>
      <c r="F14" s="18" t="s">
        <v>57</v>
      </c>
      <c r="G14" s="16">
        <v>824</v>
      </c>
      <c r="H14" s="17">
        <v>1</v>
      </c>
      <c r="I14" s="10"/>
    </row>
    <row r="15" spans="3:9" ht="15" x14ac:dyDescent="0.2">
      <c r="C15" s="7"/>
      <c r="D15" s="15">
        <f t="shared" si="0"/>
        <v>6</v>
      </c>
      <c r="E15" s="74" t="s">
        <v>56</v>
      </c>
      <c r="F15" s="18" t="s">
        <v>58</v>
      </c>
      <c r="G15" s="16">
        <v>277</v>
      </c>
      <c r="H15" s="17">
        <v>1</v>
      </c>
      <c r="I15" s="10"/>
    </row>
    <row r="16" spans="3:9" ht="15" x14ac:dyDescent="0.2">
      <c r="C16" s="7"/>
      <c r="D16" s="15">
        <f t="shared" si="0"/>
        <v>7</v>
      </c>
      <c r="E16" s="74" t="s">
        <v>59</v>
      </c>
      <c r="F16" s="18" t="s">
        <v>60</v>
      </c>
      <c r="G16" s="16">
        <v>396</v>
      </c>
      <c r="H16" s="17">
        <v>0</v>
      </c>
      <c r="I16" s="10"/>
    </row>
    <row r="17" spans="3:9" ht="15" x14ac:dyDescent="0.2">
      <c r="C17" s="7"/>
      <c r="D17" s="15">
        <f t="shared" si="0"/>
        <v>8</v>
      </c>
      <c r="E17" s="74" t="s">
        <v>59</v>
      </c>
      <c r="F17" s="18" t="s">
        <v>61</v>
      </c>
      <c r="G17" s="16">
        <v>891</v>
      </c>
      <c r="H17" s="17">
        <v>1</v>
      </c>
      <c r="I17" s="10"/>
    </row>
    <row r="18" spans="3:9" ht="15" x14ac:dyDescent="0.2">
      <c r="C18" s="7"/>
      <c r="D18" s="15">
        <f t="shared" si="0"/>
        <v>9</v>
      </c>
      <c r="E18" s="74" t="s">
        <v>59</v>
      </c>
      <c r="F18" s="18" t="s">
        <v>62</v>
      </c>
      <c r="G18" s="16">
        <v>399</v>
      </c>
      <c r="H18" s="17">
        <v>0</v>
      </c>
      <c r="I18" s="10"/>
    </row>
    <row r="19" spans="3:9" ht="15" x14ac:dyDescent="0.2">
      <c r="C19" s="7"/>
      <c r="D19" s="15">
        <f t="shared" si="0"/>
        <v>10</v>
      </c>
      <c r="E19" s="74" t="s">
        <v>63</v>
      </c>
      <c r="F19" s="18" t="s">
        <v>64</v>
      </c>
      <c r="G19" s="16">
        <v>514</v>
      </c>
      <c r="H19" s="17">
        <v>1</v>
      </c>
      <c r="I19" s="10"/>
    </row>
    <row r="20" spans="3:9" ht="15" x14ac:dyDescent="0.2">
      <c r="C20" s="7"/>
      <c r="D20" s="15">
        <f t="shared" si="0"/>
        <v>11</v>
      </c>
      <c r="E20" s="74" t="s">
        <v>63</v>
      </c>
      <c r="F20" s="18" t="s">
        <v>65</v>
      </c>
      <c r="G20" s="16">
        <v>452</v>
      </c>
      <c r="H20" s="17">
        <v>0</v>
      </c>
      <c r="I20" s="10"/>
    </row>
    <row r="21" spans="3:9" ht="15" x14ac:dyDescent="0.2">
      <c r="C21" s="7"/>
      <c r="D21" s="15">
        <f t="shared" si="0"/>
        <v>12</v>
      </c>
      <c r="E21" s="74" t="s">
        <v>66</v>
      </c>
      <c r="F21" s="18" t="s">
        <v>67</v>
      </c>
      <c r="G21" s="16">
        <v>571</v>
      </c>
      <c r="H21" s="17">
        <v>1</v>
      </c>
      <c r="I21" s="10"/>
    </row>
    <row r="22" spans="3:9" ht="15" x14ac:dyDescent="0.2">
      <c r="C22" s="7"/>
      <c r="D22" s="15">
        <f t="shared" si="0"/>
        <v>13</v>
      </c>
      <c r="E22" s="74" t="s">
        <v>66</v>
      </c>
      <c r="F22" s="18" t="s">
        <v>68</v>
      </c>
      <c r="G22" s="16">
        <v>564</v>
      </c>
      <c r="H22" s="17">
        <v>0</v>
      </c>
      <c r="I22" s="10"/>
    </row>
    <row r="23" spans="3:9" ht="15" x14ac:dyDescent="0.2">
      <c r="C23" s="7"/>
      <c r="D23" s="15">
        <f t="shared" si="0"/>
        <v>14</v>
      </c>
      <c r="E23" s="74" t="s">
        <v>69</v>
      </c>
      <c r="F23" s="18" t="s">
        <v>70</v>
      </c>
      <c r="G23" s="16">
        <v>14</v>
      </c>
      <c r="H23" s="17">
        <v>0</v>
      </c>
      <c r="I23" s="10"/>
    </row>
    <row r="24" spans="3:9" ht="15" x14ac:dyDescent="0.2">
      <c r="C24" s="7"/>
      <c r="D24" s="15">
        <f t="shared" si="0"/>
        <v>15</v>
      </c>
      <c r="E24" s="74" t="s">
        <v>69</v>
      </c>
      <c r="F24" s="18" t="s">
        <v>71</v>
      </c>
      <c r="G24" s="16">
        <v>19</v>
      </c>
      <c r="H24" s="17">
        <v>0</v>
      </c>
      <c r="I24" s="10"/>
    </row>
    <row r="25" spans="3:9" ht="15" x14ac:dyDescent="0.2">
      <c r="C25" s="7"/>
      <c r="D25" s="15">
        <f t="shared" si="0"/>
        <v>16</v>
      </c>
      <c r="E25" s="74" t="s">
        <v>69</v>
      </c>
      <c r="F25" s="18" t="s">
        <v>4</v>
      </c>
      <c r="G25" s="16">
        <v>9</v>
      </c>
      <c r="H25" s="17">
        <v>0</v>
      </c>
      <c r="I25" s="10"/>
    </row>
    <row r="26" spans="3:9" ht="15" x14ac:dyDescent="0.2">
      <c r="C26" s="7"/>
      <c r="D26" s="15">
        <f t="shared" si="0"/>
        <v>17</v>
      </c>
      <c r="E26" s="74" t="s">
        <v>69</v>
      </c>
      <c r="F26" s="18" t="s">
        <v>72</v>
      </c>
      <c r="G26" s="16">
        <v>9</v>
      </c>
      <c r="H26" s="17">
        <v>0</v>
      </c>
      <c r="I26" s="10"/>
    </row>
    <row r="27" spans="3:9" ht="15" x14ac:dyDescent="0.2">
      <c r="C27" s="7"/>
      <c r="D27" s="15">
        <f t="shared" si="0"/>
        <v>18</v>
      </c>
      <c r="E27" s="74" t="s">
        <v>69</v>
      </c>
      <c r="F27" s="18" t="s">
        <v>73</v>
      </c>
      <c r="G27" s="16">
        <v>17</v>
      </c>
      <c r="H27" s="17">
        <v>0</v>
      </c>
      <c r="I27" s="10"/>
    </row>
    <row r="28" spans="3:9" ht="15" x14ac:dyDescent="0.2">
      <c r="C28" s="7"/>
      <c r="D28" s="15">
        <f t="shared" si="0"/>
        <v>19</v>
      </c>
      <c r="E28" s="74" t="s">
        <v>69</v>
      </c>
      <c r="F28" s="18" t="s">
        <v>74</v>
      </c>
      <c r="G28" s="16">
        <v>15</v>
      </c>
      <c r="H28" s="17">
        <v>0</v>
      </c>
      <c r="I28" s="10"/>
    </row>
    <row r="29" spans="3:9" ht="15" x14ac:dyDescent="0.2">
      <c r="C29" s="7"/>
      <c r="D29" s="15">
        <f t="shared" si="0"/>
        <v>20</v>
      </c>
      <c r="E29" s="74" t="s">
        <v>69</v>
      </c>
      <c r="F29" s="18" t="s">
        <v>75</v>
      </c>
      <c r="G29" s="16">
        <v>6</v>
      </c>
      <c r="H29" s="17">
        <v>0</v>
      </c>
      <c r="I29" s="10"/>
    </row>
    <row r="30" spans="3:9" ht="15" x14ac:dyDescent="0.2">
      <c r="C30" s="7"/>
      <c r="D30" s="15">
        <f t="shared" si="0"/>
        <v>21</v>
      </c>
      <c r="E30" s="74" t="s">
        <v>69</v>
      </c>
      <c r="F30" s="18" t="s">
        <v>76</v>
      </c>
      <c r="G30" s="16">
        <v>13</v>
      </c>
      <c r="H30" s="17">
        <v>0</v>
      </c>
      <c r="I30" s="10"/>
    </row>
    <row r="31" spans="3:9" ht="15" x14ac:dyDescent="0.2">
      <c r="C31" s="7"/>
      <c r="D31" s="15">
        <f t="shared" si="0"/>
        <v>22</v>
      </c>
      <c r="E31" s="74" t="s">
        <v>69</v>
      </c>
      <c r="F31" s="18" t="s">
        <v>62</v>
      </c>
      <c r="G31" s="16">
        <v>7</v>
      </c>
      <c r="H31" s="17">
        <v>0</v>
      </c>
      <c r="I31" s="10"/>
    </row>
    <row r="32" spans="3:9" ht="15" x14ac:dyDescent="0.2">
      <c r="C32" s="7"/>
      <c r="D32" s="15">
        <f t="shared" si="0"/>
        <v>23</v>
      </c>
      <c r="E32" s="74" t="s">
        <v>69</v>
      </c>
      <c r="F32" s="18" t="s">
        <v>77</v>
      </c>
      <c r="G32" s="16">
        <v>32</v>
      </c>
      <c r="H32" s="17">
        <v>0</v>
      </c>
      <c r="I32" s="10"/>
    </row>
    <row r="33" spans="3:9" ht="15" x14ac:dyDescent="0.2">
      <c r="C33" s="7"/>
      <c r="D33" s="15">
        <f t="shared" si="0"/>
        <v>24</v>
      </c>
      <c r="E33" s="74" t="s">
        <v>69</v>
      </c>
      <c r="F33" s="18" t="s">
        <v>78</v>
      </c>
      <c r="G33" s="16">
        <v>24</v>
      </c>
      <c r="H33" s="17">
        <v>0</v>
      </c>
      <c r="I33" s="10"/>
    </row>
    <row r="34" spans="3:9" ht="15" x14ac:dyDescent="0.2">
      <c r="C34" s="7"/>
      <c r="D34" s="15">
        <f t="shared" si="0"/>
        <v>25</v>
      </c>
      <c r="E34" s="74" t="s">
        <v>69</v>
      </c>
      <c r="F34" s="18" t="s">
        <v>79</v>
      </c>
      <c r="G34" s="16">
        <v>20</v>
      </c>
      <c r="H34" s="17">
        <v>0</v>
      </c>
      <c r="I34" s="10"/>
    </row>
    <row r="35" spans="3:9" ht="15" x14ac:dyDescent="0.2">
      <c r="C35" s="7"/>
      <c r="D35" s="15">
        <f t="shared" si="0"/>
        <v>26</v>
      </c>
      <c r="E35" s="74" t="s">
        <v>69</v>
      </c>
      <c r="F35" s="18" t="s">
        <v>80</v>
      </c>
      <c r="G35" s="16">
        <v>34</v>
      </c>
      <c r="H35" s="17">
        <v>0</v>
      </c>
      <c r="I35" s="10"/>
    </row>
    <row r="36" spans="3:9" ht="15" x14ac:dyDescent="0.2">
      <c r="C36" s="7"/>
      <c r="D36" s="15">
        <f t="shared" si="0"/>
        <v>27</v>
      </c>
      <c r="E36" s="74" t="s">
        <v>69</v>
      </c>
      <c r="F36" s="18" t="s">
        <v>81</v>
      </c>
      <c r="G36" s="16">
        <v>320</v>
      </c>
      <c r="H36" s="17">
        <v>1</v>
      </c>
      <c r="I36" s="10"/>
    </row>
    <row r="37" spans="3:9" ht="30" x14ac:dyDescent="0.2">
      <c r="C37" s="7"/>
      <c r="D37" s="15">
        <f t="shared" si="0"/>
        <v>28</v>
      </c>
      <c r="E37" s="74" t="s">
        <v>82</v>
      </c>
      <c r="F37" s="18" t="s">
        <v>83</v>
      </c>
      <c r="G37" s="16">
        <v>14</v>
      </c>
      <c r="H37" s="17">
        <v>0</v>
      </c>
      <c r="I37" s="10"/>
    </row>
    <row r="38" spans="3:9" ht="30" x14ac:dyDescent="0.2">
      <c r="C38" s="7"/>
      <c r="D38" s="15">
        <f t="shared" si="0"/>
        <v>29</v>
      </c>
      <c r="E38" s="74" t="s">
        <v>82</v>
      </c>
      <c r="F38" s="18" t="s">
        <v>84</v>
      </c>
      <c r="G38" s="16">
        <v>6</v>
      </c>
      <c r="H38" s="17">
        <v>0</v>
      </c>
      <c r="I38" s="10"/>
    </row>
    <row r="39" spans="3:9" ht="30" x14ac:dyDescent="0.2">
      <c r="C39" s="7"/>
      <c r="D39" s="15">
        <f t="shared" si="0"/>
        <v>30</v>
      </c>
      <c r="E39" s="74" t="s">
        <v>82</v>
      </c>
      <c r="F39" s="18" t="s">
        <v>85</v>
      </c>
      <c r="G39" s="16">
        <v>44</v>
      </c>
      <c r="H39" s="17">
        <v>1</v>
      </c>
      <c r="I39" s="10"/>
    </row>
    <row r="40" spans="3:9" ht="30" x14ac:dyDescent="0.2">
      <c r="C40" s="7"/>
      <c r="D40" s="15">
        <f t="shared" si="0"/>
        <v>31</v>
      </c>
      <c r="E40" s="74" t="s">
        <v>82</v>
      </c>
      <c r="F40" s="18" t="s">
        <v>86</v>
      </c>
      <c r="G40" s="16">
        <v>20</v>
      </c>
      <c r="H40" s="17">
        <v>0</v>
      </c>
      <c r="I40" s="10"/>
    </row>
    <row r="41" spans="3:9" ht="30" x14ac:dyDescent="0.2">
      <c r="C41" s="7"/>
      <c r="D41" s="15">
        <f t="shared" si="0"/>
        <v>32</v>
      </c>
      <c r="E41" s="74" t="s">
        <v>82</v>
      </c>
      <c r="F41" s="18" t="s">
        <v>87</v>
      </c>
      <c r="G41" s="16">
        <v>16</v>
      </c>
      <c r="H41" s="17">
        <v>0</v>
      </c>
      <c r="I41" s="10"/>
    </row>
    <row r="42" spans="3:9" ht="30" x14ac:dyDescent="0.2">
      <c r="C42" s="7"/>
      <c r="D42" s="15">
        <f t="shared" si="0"/>
        <v>33</v>
      </c>
      <c r="E42" s="74" t="s">
        <v>82</v>
      </c>
      <c r="F42" s="18" t="s">
        <v>88</v>
      </c>
      <c r="G42" s="16">
        <v>9</v>
      </c>
      <c r="H42" s="17">
        <v>0</v>
      </c>
      <c r="I42" s="10"/>
    </row>
    <row r="43" spans="3:9" ht="30" x14ac:dyDescent="0.2">
      <c r="C43" s="7"/>
      <c r="D43" s="15">
        <f t="shared" si="0"/>
        <v>34</v>
      </c>
      <c r="E43" s="74" t="s">
        <v>82</v>
      </c>
      <c r="F43" s="18" t="s">
        <v>89</v>
      </c>
      <c r="G43" s="16">
        <v>15</v>
      </c>
      <c r="H43" s="17">
        <v>0</v>
      </c>
      <c r="I43" s="10"/>
    </row>
    <row r="44" spans="3:9" ht="30" x14ac:dyDescent="0.2">
      <c r="C44" s="7"/>
      <c r="D44" s="15">
        <f t="shared" si="0"/>
        <v>35</v>
      </c>
      <c r="E44" s="74" t="s">
        <v>82</v>
      </c>
      <c r="F44" s="18" t="s">
        <v>90</v>
      </c>
      <c r="G44" s="16">
        <v>24</v>
      </c>
      <c r="H44" s="17">
        <v>1</v>
      </c>
      <c r="I44" s="10"/>
    </row>
    <row r="45" spans="3:9" ht="30" x14ac:dyDescent="0.2">
      <c r="C45" s="7"/>
      <c r="D45" s="15">
        <f t="shared" si="0"/>
        <v>36</v>
      </c>
      <c r="E45" s="74" t="s">
        <v>82</v>
      </c>
      <c r="F45" s="18" t="s">
        <v>91</v>
      </c>
      <c r="G45" s="16">
        <v>16</v>
      </c>
      <c r="H45" s="17">
        <v>0</v>
      </c>
      <c r="I45" s="10"/>
    </row>
    <row r="46" spans="3:9" ht="30" x14ac:dyDescent="0.2">
      <c r="C46" s="7"/>
      <c r="D46" s="15">
        <f t="shared" si="0"/>
        <v>37</v>
      </c>
      <c r="E46" s="74" t="s">
        <v>82</v>
      </c>
      <c r="F46" s="18" t="s">
        <v>92</v>
      </c>
      <c r="G46" s="16">
        <v>14</v>
      </c>
      <c r="H46" s="17">
        <v>0</v>
      </c>
      <c r="I46" s="10"/>
    </row>
    <row r="47" spans="3:9" ht="30" x14ac:dyDescent="0.2">
      <c r="C47" s="7"/>
      <c r="D47" s="15">
        <f t="shared" si="0"/>
        <v>38</v>
      </c>
      <c r="E47" s="74" t="s">
        <v>82</v>
      </c>
      <c r="F47" s="18" t="s">
        <v>93</v>
      </c>
      <c r="G47" s="16">
        <v>20</v>
      </c>
      <c r="H47" s="17">
        <v>0</v>
      </c>
      <c r="I47" s="10"/>
    </row>
    <row r="48" spans="3:9" ht="30" x14ac:dyDescent="0.2">
      <c r="C48" s="7"/>
      <c r="D48" s="15">
        <f t="shared" si="0"/>
        <v>39</v>
      </c>
      <c r="E48" s="74" t="s">
        <v>82</v>
      </c>
      <c r="F48" s="18" t="s">
        <v>106</v>
      </c>
      <c r="G48" s="16">
        <v>74</v>
      </c>
      <c r="H48" s="17">
        <v>1</v>
      </c>
      <c r="I48" s="10"/>
    </row>
    <row r="49" spans="3:9" ht="30" x14ac:dyDescent="0.2">
      <c r="C49" s="7"/>
      <c r="D49" s="101">
        <f t="shared" si="0"/>
        <v>40</v>
      </c>
      <c r="E49" s="74" t="s">
        <v>82</v>
      </c>
      <c r="F49" s="18" t="s">
        <v>95</v>
      </c>
      <c r="G49" s="16">
        <v>7</v>
      </c>
      <c r="H49" s="17">
        <v>0</v>
      </c>
      <c r="I49" s="10"/>
    </row>
    <row r="50" spans="3:9" ht="30" x14ac:dyDescent="0.2">
      <c r="C50" s="7"/>
      <c r="D50" s="101">
        <f t="shared" si="0"/>
        <v>41</v>
      </c>
      <c r="E50" s="74" t="s">
        <v>82</v>
      </c>
      <c r="F50" s="18" t="s">
        <v>46</v>
      </c>
      <c r="G50" s="16">
        <v>9</v>
      </c>
      <c r="H50" s="17">
        <v>0</v>
      </c>
      <c r="I50" s="10"/>
    </row>
    <row r="51" spans="3:9" ht="30" x14ac:dyDescent="0.2">
      <c r="C51" s="7"/>
      <c r="D51" s="101">
        <f t="shared" si="0"/>
        <v>42</v>
      </c>
      <c r="E51" s="74" t="s">
        <v>82</v>
      </c>
      <c r="F51" s="18" t="s">
        <v>79</v>
      </c>
      <c r="G51" s="16">
        <v>10</v>
      </c>
      <c r="H51" s="17">
        <v>0</v>
      </c>
      <c r="I51" s="10"/>
    </row>
    <row r="52" spans="3:9" ht="30" x14ac:dyDescent="0.2">
      <c r="C52" s="7"/>
      <c r="D52" s="101">
        <f t="shared" si="0"/>
        <v>43</v>
      </c>
      <c r="E52" s="74" t="s">
        <v>82</v>
      </c>
      <c r="F52" s="18" t="s">
        <v>96</v>
      </c>
      <c r="G52" s="16">
        <v>8</v>
      </c>
      <c r="H52" s="17">
        <v>0</v>
      </c>
      <c r="I52" s="10"/>
    </row>
    <row r="53" spans="3:9" ht="30" x14ac:dyDescent="0.2">
      <c r="C53" s="7"/>
      <c r="D53" s="101">
        <f t="shared" si="0"/>
        <v>44</v>
      </c>
      <c r="E53" s="74" t="s">
        <v>82</v>
      </c>
      <c r="F53" s="18" t="s">
        <v>97</v>
      </c>
      <c r="G53" s="16">
        <v>9</v>
      </c>
      <c r="H53" s="17">
        <v>0</v>
      </c>
      <c r="I53" s="10"/>
    </row>
    <row r="54" spans="3:9" ht="30" x14ac:dyDescent="0.2">
      <c r="C54" s="7"/>
      <c r="D54" s="101">
        <f t="shared" si="0"/>
        <v>45</v>
      </c>
      <c r="E54" s="74" t="s">
        <v>82</v>
      </c>
      <c r="F54" s="18" t="s">
        <v>45</v>
      </c>
      <c r="G54" s="16">
        <v>7</v>
      </c>
      <c r="H54" s="17">
        <v>0</v>
      </c>
      <c r="I54" s="10"/>
    </row>
    <row r="55" spans="3:9" ht="30" x14ac:dyDescent="0.2">
      <c r="C55" s="7"/>
      <c r="D55" s="101">
        <f t="shared" si="0"/>
        <v>46</v>
      </c>
      <c r="E55" s="74" t="s">
        <v>82</v>
      </c>
      <c r="F55" s="74" t="s">
        <v>98</v>
      </c>
      <c r="G55" s="16">
        <v>395</v>
      </c>
      <c r="H55" s="17">
        <v>1</v>
      </c>
      <c r="I55" s="10"/>
    </row>
    <row r="56" spans="3:9" x14ac:dyDescent="0.2">
      <c r="C56" s="7"/>
      <c r="D56" s="19"/>
      <c r="E56" s="20"/>
      <c r="F56" s="21" t="s">
        <v>5</v>
      </c>
      <c r="G56" s="102">
        <f>+SUM(G10:G55)</f>
        <v>7866</v>
      </c>
      <c r="H56" s="22">
        <f>+SUM(H10:H55)</f>
        <v>12</v>
      </c>
      <c r="I56" s="10"/>
    </row>
    <row r="57" spans="3:9" ht="32" customHeight="1" x14ac:dyDescent="0.2">
      <c r="C57" s="23"/>
      <c r="D57" s="24"/>
      <c r="E57" s="25"/>
      <c r="F57" s="26"/>
      <c r="G57" s="27" t="s">
        <v>10</v>
      </c>
      <c r="H57" s="28">
        <v>0</v>
      </c>
      <c r="I57" s="29"/>
    </row>
    <row r="58" spans="3:9" ht="15" customHeight="1" x14ac:dyDescent="0.2">
      <c r="C58" s="23"/>
      <c r="D58" s="24"/>
      <c r="E58" s="24"/>
      <c r="F58" s="30"/>
      <c r="G58" s="27" t="s">
        <v>11</v>
      </c>
      <c r="H58" s="28">
        <f>+H57*H56</f>
        <v>0</v>
      </c>
      <c r="I58" s="29"/>
    </row>
    <row r="59" spans="3:9" ht="15" x14ac:dyDescent="0.2">
      <c r="C59" s="23"/>
      <c r="D59" s="99"/>
      <c r="E59" s="99"/>
      <c r="F59" s="24"/>
      <c r="G59" s="27" t="s">
        <v>12</v>
      </c>
      <c r="H59" s="28">
        <v>0</v>
      </c>
      <c r="I59" s="29"/>
    </row>
    <row r="60" spans="3:9" ht="15" x14ac:dyDescent="0.2">
      <c r="C60" s="23"/>
      <c r="D60" s="24"/>
      <c r="E60" s="25"/>
      <c r="F60" s="24"/>
      <c r="G60" s="32" t="s">
        <v>7</v>
      </c>
      <c r="H60" s="33">
        <f>+SUM(H58:H59)</f>
        <v>0</v>
      </c>
      <c r="I60" s="29"/>
    </row>
    <row r="61" spans="3:9" ht="15" thickBot="1" x14ac:dyDescent="0.25">
      <c r="C61" s="34"/>
      <c r="D61" s="35"/>
      <c r="E61" s="35"/>
      <c r="F61" s="36"/>
      <c r="G61" s="36"/>
      <c r="H61" s="35"/>
      <c r="I61" s="37"/>
    </row>
    <row r="63" spans="3:9" s="1" customFormat="1" ht="15" x14ac:dyDescent="0.2">
      <c r="D63" s="38" t="s">
        <v>13</v>
      </c>
    </row>
    <row r="64" spans="3:9" s="1" customFormat="1" x14ac:dyDescent="0.2"/>
    <row r="65" spans="4:4" x14ac:dyDescent="0.2">
      <c r="D65" s="20" t="s">
        <v>14</v>
      </c>
    </row>
    <row r="66" spans="4:4" x14ac:dyDescent="0.2">
      <c r="D66" s="20" t="s">
        <v>15</v>
      </c>
    </row>
  </sheetData>
  <mergeCells count="3">
    <mergeCell ref="D4:H4"/>
    <mergeCell ref="D6:H6"/>
    <mergeCell ref="D59:E59"/>
  </mergeCells>
  <pageMargins left="0.7" right="0.7" top="0.75" bottom="0.75" header="0.3" footer="0.3"/>
  <pageSetup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Resumen</vt:lpstr>
      <vt:lpstr>Diplomados</vt:lpstr>
      <vt:lpstr>Detalle Diplomados</vt:lpstr>
      <vt:lpstr>Laboratorios</vt:lpstr>
      <vt:lpstr>Diplomados!Área_de_impresión</vt:lpstr>
      <vt:lpstr>Laboratorios!Área_de_impresión</vt:lpstr>
      <vt:lpstr>Resumen!Área_de_impresión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Angel Angel</dc:creator>
  <cp:lastModifiedBy>CB Ingenieros</cp:lastModifiedBy>
  <cp:lastPrinted>2021-05-21T21:39:17Z</cp:lastPrinted>
  <dcterms:created xsi:type="dcterms:W3CDTF">2020-05-21T17:51:08Z</dcterms:created>
  <dcterms:modified xsi:type="dcterms:W3CDTF">2024-03-06T13:59:10Z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b923e60ffa7645a9af7490aa70a9e979</vt:lpwstr>
  </property>
</Properties>
</file>