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/>
  <mc:AlternateContent xmlns:mc="http://schemas.openxmlformats.org/markup-compatibility/2006">
    <mc:Choice Requires="x15">
      <x15ac:absPath xmlns:x15ac="http://schemas.microsoft.com/office/spreadsheetml/2010/11/ac" url="/Users/dannamora/CB INGENIEROS Dropbox/Proyectos Ejecucion/198 FIDUPOPULAR - Paz de Ariporo/9. Términos de referencia/1. TDR (Dotación)/0.Anexos/"/>
    </mc:Choice>
  </mc:AlternateContent>
  <xr:revisionPtr revIDLastSave="0" documentId="13_ncr:1_{274A8053-E6D4-CB4E-A617-0C456A86912F}" xr6:coauthVersionLast="47" xr6:coauthVersionMax="47" xr10:uidLastSave="{00000000-0000-0000-0000-000000000000}"/>
  <bookViews>
    <workbookView xWindow="2100" yWindow="2440" windowWidth="25600" windowHeight="14080" activeTab="2" xr2:uid="{00000000-000D-0000-FFFF-FFFF00000000}"/>
  </bookViews>
  <sheets>
    <sheet name="Resumen" sheetId="15" r:id="rId1"/>
    <sheet name="Tecnología" sheetId="22" r:id="rId2"/>
    <sheet name="Retoma" sheetId="19" r:id="rId3"/>
    <sheet name="ESRI_MAPINFO_SHEET" sheetId="2" state="veryHidden" r:id="rId4"/>
  </sheets>
  <definedNames>
    <definedName name="_xlnm.Print_Area" localSheetId="0">Resumen!$C$3:$D$11</definedName>
    <definedName name="_xlnm.Print_Area" localSheetId="2">Retoma!$A$1:$J$62</definedName>
    <definedName name="_xlnm.Print_Area" localSheetId="1">Tecnología!$C$4:$M$61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" i="19" l="1"/>
  <c r="G57" i="22"/>
  <c r="G56" i="19"/>
  <c r="C48" i="22"/>
  <c r="C49" i="22" s="1"/>
  <c r="C50" i="22" s="1"/>
  <c r="C51" i="22" s="1"/>
  <c r="C52" i="22" s="1"/>
  <c r="C53" i="22" s="1"/>
  <c r="C54" i="22" s="1"/>
  <c r="C55" i="22" s="1"/>
  <c r="C56" i="22" s="1"/>
  <c r="D11" i="19"/>
  <c r="D12" i="19" s="1"/>
  <c r="D13" i="19" s="1"/>
  <c r="D14" i="19" s="1"/>
  <c r="D15" i="19" s="1"/>
  <c r="D16" i="19" s="1"/>
  <c r="D17" i="19" s="1"/>
  <c r="D18" i="19" s="1"/>
  <c r="D19" i="19" s="1"/>
  <c r="D20" i="19" s="1"/>
  <c r="D21" i="19" s="1"/>
  <c r="D22" i="19" s="1"/>
  <c r="D23" i="19" s="1"/>
  <c r="D24" i="19" s="1"/>
  <c r="D25" i="19" s="1"/>
  <c r="D26" i="19" s="1"/>
  <c r="D27" i="19" s="1"/>
  <c r="D28" i="19" s="1"/>
  <c r="D29" i="19" s="1"/>
  <c r="D30" i="19" s="1"/>
  <c r="D31" i="19" s="1"/>
  <c r="D32" i="19" s="1"/>
  <c r="D33" i="19" s="1"/>
  <c r="D34" i="19" s="1"/>
  <c r="D35" i="19" s="1"/>
  <c r="D36" i="19" s="1"/>
  <c r="D37" i="19" s="1"/>
  <c r="D38" i="19" s="1"/>
  <c r="D39" i="19" s="1"/>
  <c r="D40" i="19" s="1"/>
  <c r="D41" i="19" s="1"/>
  <c r="D42" i="19" s="1"/>
  <c r="D43" i="19" s="1"/>
  <c r="D44" i="19" s="1"/>
  <c r="D45" i="19" s="1"/>
  <c r="D46" i="19" s="1"/>
  <c r="D47" i="19" s="1"/>
  <c r="D48" i="19" s="1"/>
  <c r="D49" i="19" s="1"/>
  <c r="D53" i="19" s="1"/>
  <c r="D54" i="19" s="1"/>
  <c r="D55" i="19" s="1"/>
  <c r="I57" i="22"/>
  <c r="C12" i="22"/>
  <c r="C13" i="22" s="1"/>
  <c r="C14" i="22" s="1"/>
  <c r="C15" i="22" s="1"/>
  <c r="C16" i="22" s="1"/>
  <c r="C17" i="22" s="1"/>
  <c r="C18" i="22" s="1"/>
  <c r="C19" i="22" s="1"/>
  <c r="C20" i="22" s="1"/>
  <c r="C21" i="22" s="1"/>
  <c r="C22" i="22" s="1"/>
  <c r="C23" i="22" s="1"/>
  <c r="C24" i="22" s="1"/>
  <c r="C25" i="22" s="1"/>
  <c r="C26" i="22" s="1"/>
  <c r="C27" i="22" s="1"/>
  <c r="C28" i="22" s="1"/>
  <c r="C29" i="22" s="1"/>
  <c r="C30" i="22" s="1"/>
  <c r="C31" i="22" s="1"/>
  <c r="C32" i="22" s="1"/>
  <c r="C33" i="22" s="1"/>
  <c r="C34" i="22" s="1"/>
  <c r="C35" i="22" s="1"/>
  <c r="C36" i="22" s="1"/>
  <c r="C37" i="22" s="1"/>
  <c r="C38" i="22" s="1"/>
  <c r="C39" i="22" s="1"/>
  <c r="C40" i="22" s="1"/>
  <c r="C41" i="22" s="1"/>
  <c r="C42" i="22" s="1"/>
  <c r="C43" i="22" s="1"/>
  <c r="C44" i="22" s="1"/>
  <c r="C45" i="22" s="1"/>
  <c r="C46" i="22" s="1"/>
  <c r="C47" i="22" s="1"/>
  <c r="M57" i="22"/>
  <c r="L57" i="22"/>
  <c r="K57" i="22"/>
  <c r="J57" i="22"/>
  <c r="H57" i="22"/>
  <c r="F57" i="22"/>
  <c r="G60" i="22" l="1"/>
  <c r="M60" i="22" l="1"/>
  <c r="I60" i="22"/>
  <c r="H58" i="19"/>
  <c r="H60" i="19" s="1"/>
  <c r="D10" i="15"/>
  <c r="G62" i="22"/>
  <c r="H60" i="22"/>
  <c r="J60" i="22"/>
  <c r="K60" i="22"/>
  <c r="L60" i="22"/>
  <c r="I62" i="22" l="1"/>
  <c r="M62" i="22"/>
  <c r="J62" i="22"/>
  <c r="K62" i="22"/>
  <c r="L62" i="22"/>
  <c r="L63" i="22" l="1"/>
  <c r="D9" i="15" s="1"/>
  <c r="D11" i="15" l="1"/>
</calcChain>
</file>

<file path=xl/sharedStrings.xml><?xml version="1.0" encoding="utf-8"?>
<sst xmlns="http://schemas.openxmlformats.org/spreadsheetml/2006/main" count="232" uniqueCount="87">
  <si>
    <t>Estabilizadores</t>
  </si>
  <si>
    <t>Ítem</t>
  </si>
  <si>
    <t>Institución educativa</t>
  </si>
  <si>
    <t>Sede educativa</t>
  </si>
  <si>
    <t>CANTIDADES</t>
  </si>
  <si>
    <t>Divino Niño</t>
  </si>
  <si>
    <t>Cantidad total</t>
  </si>
  <si>
    <t>*IVA incluido y puesto en sitio</t>
  </si>
  <si>
    <t>TOTAL</t>
  </si>
  <si>
    <t>Retoma de equipos</t>
  </si>
  <si>
    <t>N° estudiantes</t>
  </si>
  <si>
    <t>Valor total</t>
  </si>
  <si>
    <t>Tecnología</t>
  </si>
  <si>
    <t>Retoma</t>
  </si>
  <si>
    <t>OFERTA ECONÓMICA - RETOMA</t>
  </si>
  <si>
    <t>OFERTA ECONÓMICA - EQUIPOS DE TECNOLOGÍA</t>
  </si>
  <si>
    <t>Valor unitario sin IVA</t>
  </si>
  <si>
    <t>Valor total sin IVA</t>
  </si>
  <si>
    <t>IVA</t>
  </si>
  <si>
    <t>Valor total con IVA</t>
  </si>
  <si>
    <t>Notas:</t>
  </si>
  <si>
    <t>1. Se deben cotizar la totalidad de los item requerido en este anexo, no se admitiran porpuestas parciales que no contengan todos los inusmos.</t>
  </si>
  <si>
    <t>2. No se puede modificar el número de insumos por sede.</t>
  </si>
  <si>
    <t>Valor unitario de insumos sin IVA</t>
  </si>
  <si>
    <t>Valor unitario de insumos excentos de IVA</t>
  </si>
  <si>
    <t>3. Se deberá detallar que insumos que contemplen cada actividad son excento o no de IVA</t>
  </si>
  <si>
    <t>Santa Teresita</t>
  </si>
  <si>
    <t>Policarpa Salavarrieta</t>
  </si>
  <si>
    <t>N°</t>
  </si>
  <si>
    <t>Portátiles</t>
  </si>
  <si>
    <t>Diademas</t>
  </si>
  <si>
    <t>Video beam</t>
  </si>
  <si>
    <t>Televisores</t>
  </si>
  <si>
    <t>Telones</t>
  </si>
  <si>
    <t>Parlante</t>
  </si>
  <si>
    <t>1.	“DOTACIÓN TECNOLÓGICA PARA LAS INSTITUCIONES Y SEDES EDUCATIVAS DEL MUNICIPIO DE PAZ DE ARIPORO” ASIGNADO A OLEODUCTO BICENTENARIO DE COLOMBIA S.A.S. DENTRO DEL MARCO DEL MECANISMO DE OBRAS POR IMPUESTOS”</t>
  </si>
  <si>
    <t>Anexo 11. Oferta Económica</t>
  </si>
  <si>
    <t>I.E. San Juan de los Llanos</t>
  </si>
  <si>
    <t>ITEIPA</t>
  </si>
  <si>
    <t>7 de Agosto</t>
  </si>
  <si>
    <t>Antonio Nariño</t>
  </si>
  <si>
    <t>I.E. Francisco José de Caldas</t>
  </si>
  <si>
    <t>Francisco José de Caldas</t>
  </si>
  <si>
    <t>Veinte de Julio</t>
  </si>
  <si>
    <t>I.E. Juan José Rondón</t>
  </si>
  <si>
    <t>Getulio Vargas</t>
  </si>
  <si>
    <t>Juan José Rondón</t>
  </si>
  <si>
    <t>Luis Carlos Galán</t>
  </si>
  <si>
    <t>I.E. Nuestra Señora de Manare</t>
  </si>
  <si>
    <t>Nuestra Señora de
Manare</t>
  </si>
  <si>
    <t>Panorama</t>
  </si>
  <si>
    <t>I.E. Sagrado Corazón</t>
  </si>
  <si>
    <t>General Santander</t>
  </si>
  <si>
    <t>Sagrado Corazón</t>
  </si>
  <si>
    <t>I.E. Simón Bolívar</t>
  </si>
  <si>
    <t>Barinas</t>
  </si>
  <si>
    <t>Candelaria Baja Triunfo</t>
  </si>
  <si>
    <t>El Porvenir</t>
  </si>
  <si>
    <t>El Sarare</t>
  </si>
  <si>
    <t>El Sinai</t>
  </si>
  <si>
    <t>Jorge Eliecer Gaitán</t>
  </si>
  <si>
    <t>Manuela Beltrán</t>
  </si>
  <si>
    <t>Pablo Sexto</t>
  </si>
  <si>
    <t>Rafael Núñez</t>
  </si>
  <si>
    <t>Rincón Hondo</t>
  </si>
  <si>
    <t>Simón Bolívar</t>
  </si>
  <si>
    <t>Brisas del Muese</t>
  </si>
  <si>
    <t>Carrastol</t>
  </si>
  <si>
    <t>El Boral</t>
  </si>
  <si>
    <t>El Caribe</t>
  </si>
  <si>
    <t>El Muese</t>
  </si>
  <si>
    <t>Ezequiel Moreno y Diaz</t>
  </si>
  <si>
    <t>Francisco Miranda</t>
  </si>
  <si>
    <t>Guillermo Cano Izasa</t>
  </si>
  <si>
    <t>Islas del Caribe</t>
  </si>
  <si>
    <t>José de Sucre</t>
  </si>
  <si>
    <t>La Madrileña</t>
  </si>
  <si>
    <t>Luis Carlos Galán
Sarmiento</t>
  </si>
  <si>
    <t>Palosantal</t>
  </si>
  <si>
    <t>Sabanetas</t>
  </si>
  <si>
    <t>San Jesús de Borinque</t>
  </si>
  <si>
    <t>I.E Técnico Industrial el Palmar - ITEIPA</t>
  </si>
  <si>
    <t>El Triunfo Costa las Mercedes</t>
  </si>
  <si>
    <t>Instituto Técnico Empresarial del Norte de Casanare - ITENCA</t>
  </si>
  <si>
    <t>Técnico Empresarial del Norte de Casanare - ITENCA</t>
  </si>
  <si>
    <t>“DOTACIÓN TECNOLÓGICA PARA LAS INSTITUCIONES Y SEDES EDUCATIVAS DEL MUNICIPIO DE PAZ DE ARIPORO” ASIGNADO A OLEODUCTO BICENTENARIO DE COLOMBIA S.A.S. DENTRO DEL MARCO DEL MECANISMO DE OBRAS POR IMPUESTOS”</t>
  </si>
  <si>
    <t xml:space="preserve">“DOTACIÓN TECNOLÓGICA PARA LAS INSTITUCIONES Y SEDES EDUCATIVAS DEL MUNICIPIO DE PAZ DE ARIPORO” ASIGNADO A OLEODUCTO BICENTENARIO DE COLOMBIA S.A.S. DENTRO DEL MARCO DEL MECANISMO DE OBRAS POR IMPUESTOS”					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</si>
</sst>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&quot;$&quot;* #,##0_);_(&quot;$&quot;* \(#,##0\);_(&quot;$&quot;* &quot;-&quot;_);_(@_)"/>
    <numFmt numFmtId="167" formatCode="&quot;$&quot;\ #,##0"/>
    <numFmt numFmtId="168" formatCode="_-&quot;$&quot;\ * #,##0_-;\-&quot;$&quot;\ * #,##0_-;_-&quot;$&quot;\ 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 Nova Light"/>
    </font>
    <font>
      <b/>
      <sz val="14"/>
      <color theme="0"/>
      <name val="Arial Nova Light"/>
    </font>
    <font>
      <sz val="11"/>
      <color theme="0"/>
      <name val="Arial Nova Light"/>
    </font>
    <font>
      <sz val="12"/>
      <color theme="0"/>
      <name val="Arial Nova Light"/>
    </font>
    <font>
      <b/>
      <sz val="11"/>
      <color theme="1"/>
      <name val="Arial Nova Light"/>
    </font>
    <font>
      <sz val="11"/>
      <name val="Arial Nova Light"/>
    </font>
    <font>
      <b/>
      <sz val="11"/>
      <name val="Arial Nova Light"/>
    </font>
    <font>
      <sz val="11"/>
      <color rgb="FF000000"/>
      <name val="Arial Nova Light"/>
    </font>
    <font>
      <b/>
      <sz val="14"/>
      <name val="Arial Nova Light"/>
    </font>
    <font>
      <sz val="12"/>
      <name val="Arial Nova Light"/>
    </font>
    <font>
      <sz val="10"/>
      <name val="Arial Nova Ligh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93">
    <xf numFmtId="0" fontId="0" fillId="0" borderId="0" xfId="0"/>
    <xf numFmtId="0" fontId="3" fillId="2" borderId="0" xfId="2" applyFont="1" applyFill="1" applyAlignment="1">
      <alignment horizontal="center" vertical="center"/>
    </xf>
    <xf numFmtId="0" fontId="3" fillId="2" borderId="0" xfId="2" applyFont="1" applyFill="1" applyAlignment="1">
      <alignment vertical="center"/>
    </xf>
    <xf numFmtId="0" fontId="3" fillId="2" borderId="4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>
      <alignment vertical="center"/>
    </xf>
    <xf numFmtId="0" fontId="3" fillId="2" borderId="7" xfId="2" applyFont="1" applyFill="1" applyBorder="1" applyAlignment="1">
      <alignment horizontal="center" vertical="center"/>
    </xf>
    <xf numFmtId="0" fontId="3" fillId="4" borderId="0" xfId="2" applyFont="1" applyFill="1" applyAlignment="1">
      <alignment vertical="center"/>
    </xf>
    <xf numFmtId="0" fontId="3" fillId="4" borderId="0" xfId="2" applyFont="1" applyFill="1" applyAlignment="1">
      <alignment vertical="center" wrapText="1"/>
    </xf>
    <xf numFmtId="0" fontId="3" fillId="2" borderId="8" xfId="2" applyFont="1" applyFill="1" applyBorder="1" applyAlignment="1">
      <alignment vertical="center"/>
    </xf>
    <xf numFmtId="0" fontId="5" fillId="4" borderId="0" xfId="2" applyFont="1" applyFill="1" applyAlignment="1">
      <alignment vertical="center"/>
    </xf>
    <xf numFmtId="0" fontId="3" fillId="2" borderId="0" xfId="2" applyFont="1" applyFill="1" applyAlignment="1">
      <alignment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7" fillId="5" borderId="1" xfId="2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 wrapText="1"/>
    </xf>
    <xf numFmtId="0" fontId="3" fillId="5" borderId="1" xfId="2" applyFont="1" applyFill="1" applyBorder="1" applyAlignment="1">
      <alignment horizontal="left" vertical="center" wrapText="1"/>
    </xf>
    <xf numFmtId="164" fontId="3" fillId="5" borderId="1" xfId="7" applyFont="1" applyFill="1" applyBorder="1" applyAlignment="1">
      <alignment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164" fontId="5" fillId="4" borderId="18" xfId="7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4" borderId="0" xfId="0" applyFont="1" applyFill="1" applyAlignment="1">
      <alignment horizontal="center" vertical="center" wrapText="1"/>
    </xf>
    <xf numFmtId="1" fontId="3" fillId="2" borderId="14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10" fillId="6" borderId="24" xfId="0" applyFont="1" applyFill="1" applyBorder="1" applyAlignment="1">
      <alignment horizontal="left" vertical="center" wrapText="1"/>
    </xf>
    <xf numFmtId="168" fontId="3" fillId="5" borderId="1" xfId="4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167" fontId="8" fillId="2" borderId="0" xfId="0" applyNumberFormat="1" applyFont="1" applyFill="1" applyAlignment="1">
      <alignment vertical="center" wrapText="1"/>
    </xf>
    <xf numFmtId="0" fontId="8" fillId="2" borderId="0" xfId="2" applyFont="1" applyFill="1" applyAlignment="1">
      <alignment horizontal="center" vertical="center" wrapText="1"/>
    </xf>
    <xf numFmtId="0" fontId="8" fillId="2" borderId="0" xfId="2" applyFont="1" applyFill="1" applyAlignment="1">
      <alignment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 wrapText="1"/>
    </xf>
    <xf numFmtId="0" fontId="8" fillId="2" borderId="6" xfId="2" applyFont="1" applyFill="1" applyBorder="1" applyAlignment="1">
      <alignment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2" fillId="2" borderId="0" xfId="2" applyFont="1" applyFill="1" applyAlignment="1">
      <alignment vertical="center" wrapText="1"/>
    </xf>
    <xf numFmtId="0" fontId="8" fillId="2" borderId="3" xfId="2" applyFont="1" applyFill="1" applyBorder="1" applyAlignment="1">
      <alignment horizontal="center" vertical="center" wrapText="1"/>
    </xf>
    <xf numFmtId="168" fontId="8" fillId="2" borderId="17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168" fontId="8" fillId="2" borderId="14" xfId="2" applyNumberFormat="1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168" fontId="7" fillId="3" borderId="21" xfId="3" applyNumberFormat="1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0" xfId="2" applyFont="1" applyFill="1" applyBorder="1" applyAlignment="1">
      <alignment vertical="center" wrapText="1"/>
    </xf>
    <xf numFmtId="0" fontId="8" fillId="2" borderId="11" xfId="2" applyFont="1" applyFill="1" applyBorder="1" applyAlignment="1">
      <alignment vertical="center" wrapText="1"/>
    </xf>
    <xf numFmtId="0" fontId="9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horizontal="left" vertical="center" wrapText="1"/>
    </xf>
    <xf numFmtId="0" fontId="8" fillId="2" borderId="0" xfId="2" applyFont="1" applyFill="1" applyAlignment="1">
      <alignment horizontal="left" vertical="center"/>
    </xf>
    <xf numFmtId="0" fontId="8" fillId="2" borderId="0" xfId="2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9" fillId="2" borderId="0" xfId="2" applyFont="1" applyFill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7" fillId="3" borderId="15" xfId="2" applyFont="1" applyFill="1" applyBorder="1" applyAlignment="1">
      <alignment horizontal="center" vertical="center" wrapText="1"/>
    </xf>
    <xf numFmtId="165" fontId="5" fillId="4" borderId="22" xfId="4" applyFont="1" applyFill="1" applyBorder="1" applyAlignment="1">
      <alignment horizontal="center" vertical="center" wrapText="1"/>
    </xf>
    <xf numFmtId="165" fontId="5" fillId="4" borderId="23" xfId="4" applyFont="1" applyFill="1" applyBorder="1" applyAlignment="1">
      <alignment horizontal="center" vertical="center" wrapText="1"/>
    </xf>
    <xf numFmtId="0" fontId="4" fillId="4" borderId="0" xfId="2" applyFont="1" applyFill="1" applyAlignment="1">
      <alignment horizontal="center" vertical="center"/>
    </xf>
    <xf numFmtId="0" fontId="6" fillId="4" borderId="0" xfId="2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</cellXfs>
  <cellStyles count="8">
    <cellStyle name="Moneda" xfId="4" builtinId="4"/>
    <cellStyle name="Moneda [0] 2" xfId="1" xr:uid="{00000000-0005-0000-0000-000002000000}"/>
    <cellStyle name="Moneda [0] 2 2" xfId="5" xr:uid="{00000000-0005-0000-0000-000003000000}"/>
    <cellStyle name="Moneda [0] 3" xfId="7" xr:uid="{00000000-0005-0000-0000-000004000000}"/>
    <cellStyle name="Moneda 2" xfId="3" xr:uid="{00000000-0005-0000-0000-000005000000}"/>
    <cellStyle name="Normal" xfId="0" builtinId="0"/>
    <cellStyle name="Normal 2" xfId="2" xr:uid="{00000000-0005-0000-0000-000007000000}"/>
    <cellStyle name="Normal 2 2" xfId="6" xr:uid="{00000000-0005-0000-0000-000008000000}"/>
  </cellStyles>
  <dxfs count="0"/>
  <tableStyles count="0" defaultTableStyle="TableStyleMedium2" defaultPivotStyle="PivotStyleLight16"/>
  <colors>
    <mruColors>
      <color rgb="FFFFCC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8"/>
  <sheetViews>
    <sheetView topLeftCell="A2" zoomScale="116" zoomScaleNormal="80" zoomScaleSheetLayoutView="44" workbookViewId="0">
      <selection activeCell="C4" sqref="C4:D5"/>
    </sheetView>
  </sheetViews>
  <sheetFormatPr baseColWidth="10" defaultColWidth="13.1640625" defaultRowHeight="14" x14ac:dyDescent="0.2"/>
  <cols>
    <col min="1" max="1" width="6.5" style="57" customWidth="1"/>
    <col min="2" max="2" width="6.5" style="56" customWidth="1"/>
    <col min="3" max="3" width="29.5" style="56" bestFit="1" customWidth="1"/>
    <col min="4" max="4" width="25.1640625" style="57" bestFit="1" customWidth="1"/>
    <col min="5" max="6" width="6.5" style="57" customWidth="1"/>
    <col min="7" max="16384" width="13.1640625" style="57"/>
  </cols>
  <sheetData>
    <row r="1" spans="2:16" ht="15" thickBot="1" x14ac:dyDescent="0.25"/>
    <row r="2" spans="2:16" ht="13.5" customHeight="1" x14ac:dyDescent="0.2">
      <c r="B2" s="58"/>
      <c r="C2" s="59"/>
      <c r="D2" s="59"/>
      <c r="E2" s="60"/>
    </row>
    <row r="3" spans="2:16" ht="17" x14ac:dyDescent="0.2">
      <c r="B3" s="61"/>
      <c r="C3" s="79" t="s">
        <v>36</v>
      </c>
      <c r="D3" s="79"/>
      <c r="E3" s="62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2:16" x14ac:dyDescent="0.2">
      <c r="B4" s="61"/>
      <c r="C4" s="80" t="s">
        <v>35</v>
      </c>
      <c r="D4" s="80"/>
      <c r="E4" s="62"/>
    </row>
    <row r="5" spans="2:16" ht="50" customHeight="1" x14ac:dyDescent="0.2">
      <c r="B5" s="61"/>
      <c r="C5" s="80"/>
      <c r="D5" s="80"/>
      <c r="E5" s="62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6" ht="13.5" customHeight="1" x14ac:dyDescent="0.2">
      <c r="B6" s="61"/>
      <c r="C6" s="64"/>
      <c r="D6" s="64"/>
      <c r="E6" s="62"/>
    </row>
    <row r="7" spans="2:16" ht="15" customHeight="1" x14ac:dyDescent="0.2">
      <c r="B7" s="61"/>
      <c r="C7" s="81" t="s">
        <v>1</v>
      </c>
      <c r="D7" s="82" t="s">
        <v>11</v>
      </c>
      <c r="E7" s="62"/>
    </row>
    <row r="8" spans="2:16" x14ac:dyDescent="0.2">
      <c r="B8" s="61"/>
      <c r="C8" s="81"/>
      <c r="D8" s="82"/>
      <c r="E8" s="62"/>
    </row>
    <row r="9" spans="2:16" ht="15" x14ac:dyDescent="0.2">
      <c r="B9" s="61"/>
      <c r="C9" s="65" t="s">
        <v>12</v>
      </c>
      <c r="D9" s="66">
        <f>+Tecnología!L63</f>
        <v>0</v>
      </c>
      <c r="E9" s="62"/>
    </row>
    <row r="10" spans="2:16" ht="15" x14ac:dyDescent="0.2">
      <c r="B10" s="61"/>
      <c r="C10" s="67" t="s">
        <v>13</v>
      </c>
      <c r="D10" s="68">
        <f>+Retoma!H59</f>
        <v>0</v>
      </c>
      <c r="E10" s="62"/>
    </row>
    <row r="11" spans="2:16" ht="15" x14ac:dyDescent="0.2">
      <c r="B11" s="61"/>
      <c r="C11" s="69" t="s">
        <v>7</v>
      </c>
      <c r="D11" s="70">
        <f>SUM(D9:D10)</f>
        <v>0</v>
      </c>
      <c r="E11" s="62"/>
    </row>
    <row r="12" spans="2:16" ht="15" thickBot="1" x14ac:dyDescent="0.25">
      <c r="B12" s="71"/>
      <c r="C12" s="72"/>
      <c r="D12" s="72"/>
      <c r="E12" s="73"/>
    </row>
    <row r="14" spans="2:16" ht="15" x14ac:dyDescent="0.2">
      <c r="C14" s="74" t="s">
        <v>20</v>
      </c>
    </row>
    <row r="15" spans="2:16" x14ac:dyDescent="0.2">
      <c r="C15" s="75"/>
    </row>
    <row r="16" spans="2:16" s="56" customFormat="1" x14ac:dyDescent="0.2">
      <c r="C16" s="76"/>
    </row>
    <row r="17" spans="3:3" s="56" customFormat="1" x14ac:dyDescent="0.2">
      <c r="C17" s="76"/>
    </row>
    <row r="18" spans="3:3" ht="15" customHeight="1" x14ac:dyDescent="0.2">
      <c r="C18" s="77"/>
    </row>
  </sheetData>
  <mergeCells count="4">
    <mergeCell ref="C3:D3"/>
    <mergeCell ref="C4:D5"/>
    <mergeCell ref="C7:C8"/>
    <mergeCell ref="D7:D8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71"/>
  <sheetViews>
    <sheetView topLeftCell="F3" zoomScaleNormal="80" zoomScaleSheetLayoutView="44" workbookViewId="0">
      <selection activeCell="G58" sqref="G58"/>
    </sheetView>
  </sheetViews>
  <sheetFormatPr baseColWidth="10" defaultColWidth="11.5" defaultRowHeight="14" x14ac:dyDescent="0.2"/>
  <cols>
    <col min="1" max="1" width="5.6640625" style="26" customWidth="1"/>
    <col min="2" max="2" width="5.6640625" style="27" customWidth="1"/>
    <col min="3" max="3" width="13" style="26" customWidth="1"/>
    <col min="4" max="4" width="27.83203125" style="27" bestFit="1" customWidth="1"/>
    <col min="5" max="5" width="24.6640625" style="26" bestFit="1" customWidth="1"/>
    <col min="6" max="6" width="28.5" style="26" customWidth="1"/>
    <col min="7" max="7" width="26.83203125" style="26" customWidth="1"/>
    <col min="8" max="8" width="24.5" style="26" customWidth="1"/>
    <col min="9" max="9" width="26.83203125" style="26" bestFit="1" customWidth="1"/>
    <col min="10" max="10" width="24.5" style="26" bestFit="1" customWidth="1"/>
    <col min="11" max="11" width="22.83203125" style="26" customWidth="1"/>
    <col min="12" max="12" width="26.83203125" style="26" customWidth="1"/>
    <col min="13" max="13" width="23" style="26" customWidth="1"/>
    <col min="14" max="15" width="5.6640625" style="26" customWidth="1"/>
    <col min="16" max="16384" width="11.5" style="26"/>
  </cols>
  <sheetData>
    <row r="1" spans="2:14" ht="15" thickBot="1" x14ac:dyDescent="0.25"/>
    <row r="2" spans="2:14" ht="13.5" customHeight="1" x14ac:dyDescent="0.2"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2"/>
    </row>
    <row r="3" spans="2:14" ht="13.5" customHeight="1" x14ac:dyDescent="0.2">
      <c r="B3" s="25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31"/>
    </row>
    <row r="4" spans="2:14" ht="18.75" customHeight="1" x14ac:dyDescent="0.2">
      <c r="B4" s="25"/>
      <c r="C4" s="83" t="s">
        <v>15</v>
      </c>
      <c r="D4" s="83"/>
      <c r="E4" s="83"/>
      <c r="F4" s="83"/>
      <c r="G4" s="83"/>
      <c r="H4" s="83"/>
      <c r="I4" s="83"/>
      <c r="J4" s="83"/>
      <c r="K4" s="83"/>
      <c r="L4" s="83"/>
      <c r="M4" s="83"/>
      <c r="N4" s="31"/>
    </row>
    <row r="5" spans="2:14" ht="4.5" customHeight="1" x14ac:dyDescent="0.2">
      <c r="B5" s="25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31"/>
    </row>
    <row r="6" spans="2:14" ht="15.75" customHeight="1" x14ac:dyDescent="0.2">
      <c r="B6" s="25"/>
      <c r="C6" s="84" t="s">
        <v>85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31"/>
    </row>
    <row r="7" spans="2:14" ht="15.75" customHeight="1" x14ac:dyDescent="0.2">
      <c r="B7" s="2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31"/>
    </row>
    <row r="8" spans="2:14" ht="15.75" customHeight="1" x14ac:dyDescent="0.2">
      <c r="B8" s="25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31"/>
    </row>
    <row r="9" spans="2:14" ht="13.5" customHeight="1" x14ac:dyDescent="0.2">
      <c r="B9" s="25"/>
      <c r="D9" s="26"/>
      <c r="G9" s="85" t="s">
        <v>4</v>
      </c>
      <c r="H9" s="86"/>
      <c r="I9" s="86"/>
      <c r="J9" s="86"/>
      <c r="K9" s="86"/>
      <c r="L9" s="86"/>
      <c r="M9" s="86"/>
      <c r="N9" s="31"/>
    </row>
    <row r="10" spans="2:14" ht="15" x14ac:dyDescent="0.2">
      <c r="B10" s="25"/>
      <c r="C10" s="49" t="s">
        <v>28</v>
      </c>
      <c r="D10" s="49" t="s">
        <v>2</v>
      </c>
      <c r="E10" s="49" t="s">
        <v>3</v>
      </c>
      <c r="F10" s="49" t="s">
        <v>10</v>
      </c>
      <c r="G10" s="49" t="s">
        <v>29</v>
      </c>
      <c r="H10" s="50" t="s">
        <v>30</v>
      </c>
      <c r="I10" s="50" t="s">
        <v>31</v>
      </c>
      <c r="J10" s="50" t="s">
        <v>32</v>
      </c>
      <c r="K10" s="50" t="s">
        <v>0</v>
      </c>
      <c r="L10" s="50" t="s">
        <v>33</v>
      </c>
      <c r="M10" s="50" t="s">
        <v>34</v>
      </c>
      <c r="N10" s="31"/>
    </row>
    <row r="11" spans="2:14" ht="15" x14ac:dyDescent="0.2">
      <c r="B11" s="25"/>
      <c r="C11" s="15">
        <v>1</v>
      </c>
      <c r="D11" s="16" t="s">
        <v>37</v>
      </c>
      <c r="E11" s="17" t="s">
        <v>37</v>
      </c>
      <c r="F11" s="18">
        <v>170</v>
      </c>
      <c r="G11" s="45">
        <v>55</v>
      </c>
      <c r="H11" s="45">
        <v>55</v>
      </c>
      <c r="I11" s="51">
        <v>2</v>
      </c>
      <c r="J11" s="51">
        <v>0</v>
      </c>
      <c r="K11" s="51">
        <v>7</v>
      </c>
      <c r="L11" s="51">
        <v>2</v>
      </c>
      <c r="M11" s="51">
        <v>1</v>
      </c>
      <c r="N11" s="31"/>
    </row>
    <row r="12" spans="2:14" ht="30" x14ac:dyDescent="0.2">
      <c r="B12" s="25"/>
      <c r="C12" s="15">
        <f>1+C11</f>
        <v>2</v>
      </c>
      <c r="D12" s="16" t="s">
        <v>81</v>
      </c>
      <c r="E12" s="17" t="s">
        <v>39</v>
      </c>
      <c r="F12" s="18">
        <v>499</v>
      </c>
      <c r="G12" s="45">
        <v>68</v>
      </c>
      <c r="H12" s="45">
        <v>68</v>
      </c>
      <c r="I12" s="51">
        <v>15</v>
      </c>
      <c r="J12" s="51">
        <v>15</v>
      </c>
      <c r="K12" s="51">
        <v>9</v>
      </c>
      <c r="L12" s="51">
        <v>15</v>
      </c>
      <c r="M12" s="51">
        <v>5</v>
      </c>
      <c r="N12" s="31"/>
    </row>
    <row r="13" spans="2:14" ht="30" x14ac:dyDescent="0.2">
      <c r="B13" s="25"/>
      <c r="C13" s="15">
        <f t="shared" ref="C13:C56" si="0">1+C12</f>
        <v>3</v>
      </c>
      <c r="D13" s="16" t="s">
        <v>81</v>
      </c>
      <c r="E13" s="17" t="s">
        <v>40</v>
      </c>
      <c r="F13" s="18">
        <v>16</v>
      </c>
      <c r="G13" s="45">
        <v>9</v>
      </c>
      <c r="H13" s="45">
        <v>9</v>
      </c>
      <c r="I13" s="51">
        <v>1</v>
      </c>
      <c r="J13" s="51">
        <v>0</v>
      </c>
      <c r="K13" s="51">
        <v>2</v>
      </c>
      <c r="L13" s="51">
        <v>1</v>
      </c>
      <c r="M13" s="51">
        <v>1</v>
      </c>
      <c r="N13" s="31"/>
    </row>
    <row r="14" spans="2:14" ht="30" x14ac:dyDescent="0.2">
      <c r="B14" s="25"/>
      <c r="C14" s="15">
        <f t="shared" si="0"/>
        <v>4</v>
      </c>
      <c r="D14" s="16" t="s">
        <v>81</v>
      </c>
      <c r="E14" s="17" t="s">
        <v>38</v>
      </c>
      <c r="F14" s="18">
        <v>1037</v>
      </c>
      <c r="G14" s="45">
        <v>142</v>
      </c>
      <c r="H14" s="45">
        <v>142</v>
      </c>
      <c r="I14" s="51">
        <v>35</v>
      </c>
      <c r="J14" s="51">
        <v>35</v>
      </c>
      <c r="K14" s="51">
        <v>18</v>
      </c>
      <c r="L14" s="51">
        <v>35</v>
      </c>
      <c r="M14" s="51">
        <v>11</v>
      </c>
      <c r="N14" s="31"/>
    </row>
    <row r="15" spans="2:14" ht="15" x14ac:dyDescent="0.2">
      <c r="B15" s="25"/>
      <c r="C15" s="15">
        <f t="shared" si="0"/>
        <v>5</v>
      </c>
      <c r="D15" s="16" t="s">
        <v>41</v>
      </c>
      <c r="E15" s="17" t="s">
        <v>42</v>
      </c>
      <c r="F15" s="18">
        <v>824</v>
      </c>
      <c r="G15" s="45">
        <v>111</v>
      </c>
      <c r="H15" s="45">
        <v>111</v>
      </c>
      <c r="I15" s="51">
        <v>20</v>
      </c>
      <c r="J15" s="51">
        <v>0</v>
      </c>
      <c r="K15" s="51">
        <v>14</v>
      </c>
      <c r="L15" s="51">
        <v>20</v>
      </c>
      <c r="M15" s="51">
        <v>9</v>
      </c>
      <c r="N15" s="31"/>
    </row>
    <row r="16" spans="2:14" ht="15" x14ac:dyDescent="0.2">
      <c r="B16" s="25"/>
      <c r="C16" s="15">
        <f t="shared" si="0"/>
        <v>6</v>
      </c>
      <c r="D16" s="16" t="s">
        <v>41</v>
      </c>
      <c r="E16" s="17" t="s">
        <v>43</v>
      </c>
      <c r="F16" s="18">
        <v>277</v>
      </c>
      <c r="G16" s="45">
        <v>38</v>
      </c>
      <c r="H16" s="45">
        <v>38</v>
      </c>
      <c r="I16" s="51">
        <v>6</v>
      </c>
      <c r="J16" s="51">
        <v>0</v>
      </c>
      <c r="K16" s="51">
        <v>5</v>
      </c>
      <c r="L16" s="51">
        <v>6</v>
      </c>
      <c r="M16" s="51">
        <v>3</v>
      </c>
      <c r="N16" s="31"/>
    </row>
    <row r="17" spans="2:14" ht="15" x14ac:dyDescent="0.2">
      <c r="B17" s="25"/>
      <c r="C17" s="15">
        <f t="shared" si="0"/>
        <v>7</v>
      </c>
      <c r="D17" s="16" t="s">
        <v>44</v>
      </c>
      <c r="E17" s="17" t="s">
        <v>45</v>
      </c>
      <c r="F17" s="18">
        <v>396</v>
      </c>
      <c r="G17" s="45">
        <v>55</v>
      </c>
      <c r="H17" s="45">
        <v>55</v>
      </c>
      <c r="I17" s="51">
        <v>8</v>
      </c>
      <c r="J17" s="51">
        <v>20</v>
      </c>
      <c r="K17" s="51">
        <v>7</v>
      </c>
      <c r="L17" s="51">
        <v>8</v>
      </c>
      <c r="M17" s="51">
        <v>4</v>
      </c>
      <c r="N17" s="31"/>
    </row>
    <row r="18" spans="2:14" ht="15" x14ac:dyDescent="0.2">
      <c r="B18" s="25"/>
      <c r="C18" s="15">
        <f t="shared" si="0"/>
        <v>8</v>
      </c>
      <c r="D18" s="16" t="s">
        <v>44</v>
      </c>
      <c r="E18" s="17" t="s">
        <v>46</v>
      </c>
      <c r="F18" s="18">
        <v>891</v>
      </c>
      <c r="G18" s="45">
        <v>123</v>
      </c>
      <c r="H18" s="45">
        <v>123</v>
      </c>
      <c r="I18" s="51">
        <v>18</v>
      </c>
      <c r="J18" s="51">
        <v>50</v>
      </c>
      <c r="K18" s="51">
        <v>16</v>
      </c>
      <c r="L18" s="51">
        <v>18</v>
      </c>
      <c r="M18" s="51">
        <v>9</v>
      </c>
      <c r="N18" s="31"/>
    </row>
    <row r="19" spans="2:14" ht="15" x14ac:dyDescent="0.2">
      <c r="B19" s="25"/>
      <c r="C19" s="15">
        <f t="shared" si="0"/>
        <v>9</v>
      </c>
      <c r="D19" s="16" t="s">
        <v>44</v>
      </c>
      <c r="E19" s="17" t="s">
        <v>47</v>
      </c>
      <c r="F19" s="18">
        <v>399</v>
      </c>
      <c r="G19" s="45">
        <v>55</v>
      </c>
      <c r="H19" s="45">
        <v>55</v>
      </c>
      <c r="I19" s="51">
        <v>15</v>
      </c>
      <c r="J19" s="51">
        <v>0</v>
      </c>
      <c r="K19" s="51">
        <v>7</v>
      </c>
      <c r="L19" s="51">
        <v>15</v>
      </c>
      <c r="M19" s="51">
        <v>4</v>
      </c>
      <c r="N19" s="31"/>
    </row>
    <row r="20" spans="2:14" ht="15" x14ac:dyDescent="0.2">
      <c r="B20" s="25"/>
      <c r="C20" s="15">
        <f t="shared" si="0"/>
        <v>10</v>
      </c>
      <c r="D20" s="16" t="s">
        <v>48</v>
      </c>
      <c r="E20" s="17" t="s">
        <v>49</v>
      </c>
      <c r="F20" s="18">
        <v>514</v>
      </c>
      <c r="G20" s="45">
        <v>72</v>
      </c>
      <c r="H20" s="45">
        <v>72</v>
      </c>
      <c r="I20" s="51">
        <v>11</v>
      </c>
      <c r="J20" s="51">
        <v>0</v>
      </c>
      <c r="K20" s="51">
        <v>9</v>
      </c>
      <c r="L20" s="51">
        <v>11</v>
      </c>
      <c r="M20" s="51">
        <v>6</v>
      </c>
      <c r="N20" s="31"/>
    </row>
    <row r="21" spans="2:14" ht="15" x14ac:dyDescent="0.2">
      <c r="B21" s="25"/>
      <c r="C21" s="15">
        <f t="shared" si="0"/>
        <v>11</v>
      </c>
      <c r="D21" s="16" t="s">
        <v>48</v>
      </c>
      <c r="E21" s="17" t="s">
        <v>50</v>
      </c>
      <c r="F21" s="18">
        <v>452</v>
      </c>
      <c r="G21" s="45">
        <v>64</v>
      </c>
      <c r="H21" s="45">
        <v>64</v>
      </c>
      <c r="I21" s="51">
        <v>10</v>
      </c>
      <c r="J21" s="51">
        <v>0</v>
      </c>
      <c r="K21" s="51">
        <v>8</v>
      </c>
      <c r="L21" s="51">
        <v>10</v>
      </c>
      <c r="M21" s="51">
        <v>5</v>
      </c>
      <c r="N21" s="31"/>
    </row>
    <row r="22" spans="2:14" ht="15" x14ac:dyDescent="0.2">
      <c r="B22" s="25"/>
      <c r="C22" s="15">
        <f t="shared" si="0"/>
        <v>12</v>
      </c>
      <c r="D22" s="16" t="s">
        <v>51</v>
      </c>
      <c r="E22" s="17" t="s">
        <v>52</v>
      </c>
      <c r="F22" s="18">
        <v>571</v>
      </c>
      <c r="G22" s="45">
        <v>80</v>
      </c>
      <c r="H22" s="45">
        <v>80</v>
      </c>
      <c r="I22" s="51">
        <v>12</v>
      </c>
      <c r="J22" s="51">
        <v>0</v>
      </c>
      <c r="K22" s="51">
        <v>10</v>
      </c>
      <c r="L22" s="51">
        <v>12</v>
      </c>
      <c r="M22" s="51">
        <v>6</v>
      </c>
      <c r="N22" s="31"/>
    </row>
    <row r="23" spans="2:14" ht="15" x14ac:dyDescent="0.2">
      <c r="B23" s="25"/>
      <c r="C23" s="15">
        <f t="shared" si="0"/>
        <v>13</v>
      </c>
      <c r="D23" s="16" t="s">
        <v>51</v>
      </c>
      <c r="E23" s="17" t="s">
        <v>53</v>
      </c>
      <c r="F23" s="18">
        <v>564</v>
      </c>
      <c r="G23" s="45">
        <v>78</v>
      </c>
      <c r="H23" s="45">
        <v>78</v>
      </c>
      <c r="I23" s="51">
        <v>12</v>
      </c>
      <c r="J23" s="51">
        <v>0</v>
      </c>
      <c r="K23" s="51">
        <v>10</v>
      </c>
      <c r="L23" s="51">
        <v>12</v>
      </c>
      <c r="M23" s="51">
        <v>6</v>
      </c>
      <c r="N23" s="31"/>
    </row>
    <row r="24" spans="2:14" ht="15" x14ac:dyDescent="0.2">
      <c r="B24" s="25"/>
      <c r="C24" s="15">
        <f t="shared" si="0"/>
        <v>14</v>
      </c>
      <c r="D24" s="16" t="s">
        <v>54</v>
      </c>
      <c r="E24" s="17" t="s">
        <v>55</v>
      </c>
      <c r="F24" s="18">
        <v>14</v>
      </c>
      <c r="G24" s="45">
        <v>8</v>
      </c>
      <c r="H24" s="45">
        <v>8</v>
      </c>
      <c r="I24" s="51">
        <v>1</v>
      </c>
      <c r="J24" s="51">
        <v>0</v>
      </c>
      <c r="K24" s="51">
        <v>1</v>
      </c>
      <c r="L24" s="51">
        <v>1</v>
      </c>
      <c r="M24" s="51">
        <v>1</v>
      </c>
      <c r="N24" s="31"/>
    </row>
    <row r="25" spans="2:14" ht="15" x14ac:dyDescent="0.2">
      <c r="B25" s="25"/>
      <c r="C25" s="15">
        <f t="shared" si="0"/>
        <v>15</v>
      </c>
      <c r="D25" s="16" t="s">
        <v>54</v>
      </c>
      <c r="E25" s="17" t="s">
        <v>56</v>
      </c>
      <c r="F25" s="18">
        <v>19</v>
      </c>
      <c r="G25" s="45">
        <v>11</v>
      </c>
      <c r="H25" s="45">
        <v>11</v>
      </c>
      <c r="I25" s="51">
        <v>1</v>
      </c>
      <c r="J25" s="51">
        <v>0</v>
      </c>
      <c r="K25" s="51">
        <v>2</v>
      </c>
      <c r="L25" s="51">
        <v>1</v>
      </c>
      <c r="M25" s="51">
        <v>1</v>
      </c>
      <c r="N25" s="31"/>
    </row>
    <row r="26" spans="2:14" ht="15" x14ac:dyDescent="0.2">
      <c r="B26" s="25"/>
      <c r="C26" s="15">
        <f t="shared" si="0"/>
        <v>16</v>
      </c>
      <c r="D26" s="16" t="s">
        <v>54</v>
      </c>
      <c r="E26" s="17" t="s">
        <v>5</v>
      </c>
      <c r="F26" s="18">
        <v>9</v>
      </c>
      <c r="G26" s="45">
        <v>6</v>
      </c>
      <c r="H26" s="45">
        <v>6</v>
      </c>
      <c r="I26" s="51">
        <v>1</v>
      </c>
      <c r="J26" s="51">
        <v>0</v>
      </c>
      <c r="K26" s="51">
        <v>1</v>
      </c>
      <c r="L26" s="51">
        <v>1</v>
      </c>
      <c r="M26" s="51">
        <v>1</v>
      </c>
      <c r="N26" s="31"/>
    </row>
    <row r="27" spans="2:14" ht="15" x14ac:dyDescent="0.2">
      <c r="B27" s="25"/>
      <c r="C27" s="15">
        <f t="shared" si="0"/>
        <v>17</v>
      </c>
      <c r="D27" s="16" t="s">
        <v>54</v>
      </c>
      <c r="E27" s="17" t="s">
        <v>57</v>
      </c>
      <c r="F27" s="18">
        <v>9</v>
      </c>
      <c r="G27" s="45">
        <v>6</v>
      </c>
      <c r="H27" s="45">
        <v>6</v>
      </c>
      <c r="I27" s="51">
        <v>1</v>
      </c>
      <c r="J27" s="51">
        <v>0</v>
      </c>
      <c r="K27" s="51">
        <v>1</v>
      </c>
      <c r="L27" s="51">
        <v>1</v>
      </c>
      <c r="M27" s="51">
        <v>1</v>
      </c>
      <c r="N27" s="31"/>
    </row>
    <row r="28" spans="2:14" ht="15" x14ac:dyDescent="0.2">
      <c r="B28" s="25"/>
      <c r="C28" s="15">
        <f t="shared" si="0"/>
        <v>18</v>
      </c>
      <c r="D28" s="16" t="s">
        <v>54</v>
      </c>
      <c r="E28" s="17" t="s">
        <v>58</v>
      </c>
      <c r="F28" s="18">
        <v>17</v>
      </c>
      <c r="G28" s="45">
        <v>10</v>
      </c>
      <c r="H28" s="45">
        <v>10</v>
      </c>
      <c r="I28" s="51">
        <v>1</v>
      </c>
      <c r="J28" s="51">
        <v>0</v>
      </c>
      <c r="K28" s="51">
        <v>2</v>
      </c>
      <c r="L28" s="51">
        <v>1</v>
      </c>
      <c r="M28" s="51">
        <v>1</v>
      </c>
      <c r="N28" s="31"/>
    </row>
    <row r="29" spans="2:14" ht="15" x14ac:dyDescent="0.2">
      <c r="B29" s="25"/>
      <c r="C29" s="15">
        <f t="shared" si="0"/>
        <v>19</v>
      </c>
      <c r="D29" s="16" t="s">
        <v>54</v>
      </c>
      <c r="E29" s="17" t="s">
        <v>59</v>
      </c>
      <c r="F29" s="18">
        <v>15</v>
      </c>
      <c r="G29" s="45">
        <v>9</v>
      </c>
      <c r="H29" s="45">
        <v>9</v>
      </c>
      <c r="I29" s="51">
        <v>1</v>
      </c>
      <c r="J29" s="51">
        <v>0</v>
      </c>
      <c r="K29" s="51">
        <v>2</v>
      </c>
      <c r="L29" s="51">
        <v>1</v>
      </c>
      <c r="M29" s="51">
        <v>1</v>
      </c>
      <c r="N29" s="31"/>
    </row>
    <row r="30" spans="2:14" ht="15" x14ac:dyDescent="0.2">
      <c r="B30" s="25"/>
      <c r="C30" s="15">
        <f t="shared" si="0"/>
        <v>20</v>
      </c>
      <c r="D30" s="16" t="s">
        <v>54</v>
      </c>
      <c r="E30" s="17" t="s">
        <v>82</v>
      </c>
      <c r="F30" s="18">
        <v>6</v>
      </c>
      <c r="G30" s="45">
        <v>4</v>
      </c>
      <c r="H30" s="45">
        <v>4</v>
      </c>
      <c r="I30" s="51">
        <v>1</v>
      </c>
      <c r="J30" s="51">
        <v>0</v>
      </c>
      <c r="K30" s="51">
        <v>1</v>
      </c>
      <c r="L30" s="51">
        <v>1</v>
      </c>
      <c r="M30" s="51">
        <v>1</v>
      </c>
      <c r="N30" s="31"/>
    </row>
    <row r="31" spans="2:14" ht="15" x14ac:dyDescent="0.2">
      <c r="B31" s="25"/>
      <c r="C31" s="15">
        <f t="shared" si="0"/>
        <v>21</v>
      </c>
      <c r="D31" s="16" t="s">
        <v>54</v>
      </c>
      <c r="E31" s="17" t="s">
        <v>60</v>
      </c>
      <c r="F31" s="18">
        <v>13</v>
      </c>
      <c r="G31" s="45">
        <v>8</v>
      </c>
      <c r="H31" s="45">
        <v>8</v>
      </c>
      <c r="I31" s="51">
        <v>1</v>
      </c>
      <c r="J31" s="51">
        <v>0</v>
      </c>
      <c r="K31" s="51">
        <v>1</v>
      </c>
      <c r="L31" s="51">
        <v>1</v>
      </c>
      <c r="M31" s="51">
        <v>1</v>
      </c>
      <c r="N31" s="31"/>
    </row>
    <row r="32" spans="2:14" ht="15" x14ac:dyDescent="0.2">
      <c r="B32" s="25"/>
      <c r="C32" s="15">
        <f t="shared" si="0"/>
        <v>22</v>
      </c>
      <c r="D32" s="16" t="s">
        <v>54</v>
      </c>
      <c r="E32" s="17" t="s">
        <v>47</v>
      </c>
      <c r="F32" s="18">
        <v>7</v>
      </c>
      <c r="G32" s="45">
        <v>5</v>
      </c>
      <c r="H32" s="45">
        <v>5</v>
      </c>
      <c r="I32" s="51">
        <v>1</v>
      </c>
      <c r="J32" s="51">
        <v>0</v>
      </c>
      <c r="K32" s="51">
        <v>1</v>
      </c>
      <c r="L32" s="51">
        <v>1</v>
      </c>
      <c r="M32" s="51">
        <v>1</v>
      </c>
      <c r="N32" s="31"/>
    </row>
    <row r="33" spans="2:14" ht="15" x14ac:dyDescent="0.2">
      <c r="B33" s="25"/>
      <c r="C33" s="15">
        <f t="shared" si="0"/>
        <v>23</v>
      </c>
      <c r="D33" s="16" t="s">
        <v>54</v>
      </c>
      <c r="E33" s="17" t="s">
        <v>61</v>
      </c>
      <c r="F33" s="18">
        <v>32</v>
      </c>
      <c r="G33" s="45">
        <v>18</v>
      </c>
      <c r="H33" s="45">
        <v>18</v>
      </c>
      <c r="I33" s="51">
        <v>1</v>
      </c>
      <c r="J33" s="51">
        <v>0</v>
      </c>
      <c r="K33" s="51">
        <v>3</v>
      </c>
      <c r="L33" s="51">
        <v>1</v>
      </c>
      <c r="M33" s="51">
        <v>1</v>
      </c>
      <c r="N33" s="31"/>
    </row>
    <row r="34" spans="2:14" ht="15" x14ac:dyDescent="0.2">
      <c r="B34" s="25"/>
      <c r="C34" s="15">
        <f t="shared" si="0"/>
        <v>24</v>
      </c>
      <c r="D34" s="16" t="s">
        <v>54</v>
      </c>
      <c r="E34" s="17" t="s">
        <v>62</v>
      </c>
      <c r="F34" s="18">
        <v>24</v>
      </c>
      <c r="G34" s="45">
        <v>13</v>
      </c>
      <c r="H34" s="45">
        <v>13</v>
      </c>
      <c r="I34" s="51">
        <v>1</v>
      </c>
      <c r="J34" s="51">
        <v>0</v>
      </c>
      <c r="K34" s="51">
        <v>2</v>
      </c>
      <c r="L34" s="51">
        <v>1</v>
      </c>
      <c r="M34" s="51">
        <v>1</v>
      </c>
      <c r="N34" s="31"/>
    </row>
    <row r="35" spans="2:14" ht="15" x14ac:dyDescent="0.2">
      <c r="B35" s="25"/>
      <c r="C35" s="15">
        <f t="shared" si="0"/>
        <v>25</v>
      </c>
      <c r="D35" s="16" t="s">
        <v>54</v>
      </c>
      <c r="E35" s="17" t="s">
        <v>63</v>
      </c>
      <c r="F35" s="18">
        <v>20</v>
      </c>
      <c r="G35" s="45">
        <v>11</v>
      </c>
      <c r="H35" s="45">
        <v>11</v>
      </c>
      <c r="I35" s="51">
        <v>1</v>
      </c>
      <c r="J35" s="51">
        <v>0</v>
      </c>
      <c r="K35" s="51">
        <v>2</v>
      </c>
      <c r="L35" s="51">
        <v>1</v>
      </c>
      <c r="M35" s="51">
        <v>1</v>
      </c>
      <c r="N35" s="31"/>
    </row>
    <row r="36" spans="2:14" ht="15" x14ac:dyDescent="0.2">
      <c r="B36" s="25"/>
      <c r="C36" s="15">
        <f t="shared" si="0"/>
        <v>26</v>
      </c>
      <c r="D36" s="16" t="s">
        <v>54</v>
      </c>
      <c r="E36" s="17" t="s">
        <v>64</v>
      </c>
      <c r="F36" s="18">
        <v>34</v>
      </c>
      <c r="G36" s="45">
        <v>19</v>
      </c>
      <c r="H36" s="45">
        <v>19</v>
      </c>
      <c r="I36" s="51">
        <v>2</v>
      </c>
      <c r="J36" s="51">
        <v>0</v>
      </c>
      <c r="K36" s="51">
        <v>3</v>
      </c>
      <c r="L36" s="51">
        <v>2</v>
      </c>
      <c r="M36" s="51">
        <v>1</v>
      </c>
      <c r="N36" s="31"/>
    </row>
    <row r="37" spans="2:14" ht="15" x14ac:dyDescent="0.2">
      <c r="B37" s="25"/>
      <c r="C37" s="15">
        <f t="shared" si="0"/>
        <v>27</v>
      </c>
      <c r="D37" s="16" t="s">
        <v>54</v>
      </c>
      <c r="E37" s="17" t="s">
        <v>65</v>
      </c>
      <c r="F37" s="18">
        <v>320</v>
      </c>
      <c r="G37" s="45">
        <v>50</v>
      </c>
      <c r="H37" s="45">
        <v>50</v>
      </c>
      <c r="I37" s="51">
        <v>13</v>
      </c>
      <c r="J37" s="51">
        <v>0</v>
      </c>
      <c r="K37" s="51">
        <v>7</v>
      </c>
      <c r="L37" s="51">
        <v>13</v>
      </c>
      <c r="M37" s="51">
        <v>5</v>
      </c>
      <c r="N37" s="31"/>
    </row>
    <row r="38" spans="2:14" ht="30" x14ac:dyDescent="0.2">
      <c r="B38" s="25"/>
      <c r="C38" s="15">
        <f t="shared" si="0"/>
        <v>28</v>
      </c>
      <c r="D38" s="16" t="s">
        <v>83</v>
      </c>
      <c r="E38" s="17" t="s">
        <v>66</v>
      </c>
      <c r="F38" s="18">
        <v>14</v>
      </c>
      <c r="G38" s="45">
        <v>8</v>
      </c>
      <c r="H38" s="45">
        <v>8</v>
      </c>
      <c r="I38" s="51">
        <v>1</v>
      </c>
      <c r="J38" s="51">
        <v>0</v>
      </c>
      <c r="K38" s="51">
        <v>1</v>
      </c>
      <c r="L38" s="51">
        <v>1</v>
      </c>
      <c r="M38" s="51">
        <v>1</v>
      </c>
      <c r="N38" s="31"/>
    </row>
    <row r="39" spans="2:14" ht="30" x14ac:dyDescent="0.2">
      <c r="B39" s="25"/>
      <c r="C39" s="15">
        <f t="shared" si="0"/>
        <v>29</v>
      </c>
      <c r="D39" s="16" t="s">
        <v>83</v>
      </c>
      <c r="E39" s="17" t="s">
        <v>67</v>
      </c>
      <c r="F39" s="18">
        <v>6</v>
      </c>
      <c r="G39" s="45">
        <v>4</v>
      </c>
      <c r="H39" s="45">
        <v>4</v>
      </c>
      <c r="I39" s="51">
        <v>1</v>
      </c>
      <c r="J39" s="51">
        <v>0</v>
      </c>
      <c r="K39" s="51">
        <v>1</v>
      </c>
      <c r="L39" s="51">
        <v>1</v>
      </c>
      <c r="M39" s="51">
        <v>1</v>
      </c>
      <c r="N39" s="31"/>
    </row>
    <row r="40" spans="2:14" ht="30" x14ac:dyDescent="0.2">
      <c r="B40" s="25"/>
      <c r="C40" s="15">
        <f t="shared" si="0"/>
        <v>30</v>
      </c>
      <c r="D40" s="16" t="s">
        <v>83</v>
      </c>
      <c r="E40" s="17" t="s">
        <v>68</v>
      </c>
      <c r="F40" s="18">
        <v>44</v>
      </c>
      <c r="G40" s="45">
        <v>25</v>
      </c>
      <c r="H40" s="45">
        <v>25</v>
      </c>
      <c r="I40" s="51">
        <v>1</v>
      </c>
      <c r="J40" s="51">
        <v>0</v>
      </c>
      <c r="K40" s="51">
        <v>4</v>
      </c>
      <c r="L40" s="51">
        <v>1</v>
      </c>
      <c r="M40" s="51">
        <v>1</v>
      </c>
      <c r="N40" s="31"/>
    </row>
    <row r="41" spans="2:14" ht="30" x14ac:dyDescent="0.2">
      <c r="B41" s="25"/>
      <c r="C41" s="15">
        <f t="shared" si="0"/>
        <v>31</v>
      </c>
      <c r="D41" s="16" t="s">
        <v>83</v>
      </c>
      <c r="E41" s="17" t="s">
        <v>69</v>
      </c>
      <c r="F41" s="18">
        <v>20</v>
      </c>
      <c r="G41" s="45">
        <v>11</v>
      </c>
      <c r="H41" s="45">
        <v>11</v>
      </c>
      <c r="I41" s="51">
        <v>1</v>
      </c>
      <c r="J41" s="51">
        <v>0</v>
      </c>
      <c r="K41" s="51">
        <v>2</v>
      </c>
      <c r="L41" s="51">
        <v>1</v>
      </c>
      <c r="M41" s="51">
        <v>1</v>
      </c>
      <c r="N41" s="31"/>
    </row>
    <row r="42" spans="2:14" ht="30" x14ac:dyDescent="0.2">
      <c r="B42" s="25"/>
      <c r="C42" s="15">
        <f t="shared" si="0"/>
        <v>32</v>
      </c>
      <c r="D42" s="16" t="s">
        <v>83</v>
      </c>
      <c r="E42" s="17" t="s">
        <v>70</v>
      </c>
      <c r="F42" s="18">
        <v>16</v>
      </c>
      <c r="G42" s="45">
        <v>9</v>
      </c>
      <c r="H42" s="45">
        <v>9</v>
      </c>
      <c r="I42" s="51">
        <v>1</v>
      </c>
      <c r="J42" s="51">
        <v>0</v>
      </c>
      <c r="K42" s="51">
        <v>2</v>
      </c>
      <c r="L42" s="51">
        <v>1</v>
      </c>
      <c r="M42" s="51">
        <v>1</v>
      </c>
      <c r="N42" s="31"/>
    </row>
    <row r="43" spans="2:14" ht="30" x14ac:dyDescent="0.2">
      <c r="B43" s="25"/>
      <c r="C43" s="15">
        <f t="shared" si="0"/>
        <v>33</v>
      </c>
      <c r="D43" s="16" t="s">
        <v>83</v>
      </c>
      <c r="E43" s="17" t="s">
        <v>71</v>
      </c>
      <c r="F43" s="18">
        <v>9</v>
      </c>
      <c r="G43" s="45">
        <v>6</v>
      </c>
      <c r="H43" s="45">
        <v>6</v>
      </c>
      <c r="I43" s="51">
        <v>1</v>
      </c>
      <c r="J43" s="51">
        <v>0</v>
      </c>
      <c r="K43" s="51">
        <v>1</v>
      </c>
      <c r="L43" s="51">
        <v>1</v>
      </c>
      <c r="M43" s="51">
        <v>1</v>
      </c>
      <c r="N43" s="31"/>
    </row>
    <row r="44" spans="2:14" ht="30" x14ac:dyDescent="0.2">
      <c r="B44" s="25"/>
      <c r="C44" s="15">
        <f t="shared" si="0"/>
        <v>34</v>
      </c>
      <c r="D44" s="16" t="s">
        <v>83</v>
      </c>
      <c r="E44" s="17" t="s">
        <v>72</v>
      </c>
      <c r="F44" s="18">
        <v>15</v>
      </c>
      <c r="G44" s="45">
        <v>9</v>
      </c>
      <c r="H44" s="45">
        <v>9</v>
      </c>
      <c r="I44" s="51">
        <v>1</v>
      </c>
      <c r="J44" s="51">
        <v>0</v>
      </c>
      <c r="K44" s="51">
        <v>2</v>
      </c>
      <c r="L44" s="51">
        <v>1</v>
      </c>
      <c r="M44" s="51">
        <v>1</v>
      </c>
      <c r="N44" s="31"/>
    </row>
    <row r="45" spans="2:14" ht="30" x14ac:dyDescent="0.2">
      <c r="B45" s="25"/>
      <c r="C45" s="15">
        <f t="shared" si="0"/>
        <v>35</v>
      </c>
      <c r="D45" s="16" t="s">
        <v>83</v>
      </c>
      <c r="E45" s="17" t="s">
        <v>73</v>
      </c>
      <c r="F45" s="18">
        <v>24</v>
      </c>
      <c r="G45" s="45">
        <v>14</v>
      </c>
      <c r="H45" s="45">
        <v>14</v>
      </c>
      <c r="I45" s="51">
        <v>1</v>
      </c>
      <c r="J45" s="51">
        <v>0</v>
      </c>
      <c r="K45" s="51">
        <v>2</v>
      </c>
      <c r="L45" s="51">
        <v>1</v>
      </c>
      <c r="M45" s="51">
        <v>1</v>
      </c>
      <c r="N45" s="31"/>
    </row>
    <row r="46" spans="2:14" ht="30" x14ac:dyDescent="0.2">
      <c r="B46" s="25"/>
      <c r="C46" s="15">
        <f t="shared" si="0"/>
        <v>36</v>
      </c>
      <c r="D46" s="16" t="s">
        <v>83</v>
      </c>
      <c r="E46" s="17" t="s">
        <v>74</v>
      </c>
      <c r="F46" s="18">
        <v>16</v>
      </c>
      <c r="G46" s="45">
        <v>9</v>
      </c>
      <c r="H46" s="45">
        <v>9</v>
      </c>
      <c r="I46" s="51">
        <v>1</v>
      </c>
      <c r="J46" s="51">
        <v>0</v>
      </c>
      <c r="K46" s="51">
        <v>2</v>
      </c>
      <c r="L46" s="51">
        <v>1</v>
      </c>
      <c r="M46" s="51">
        <v>1</v>
      </c>
      <c r="N46" s="31"/>
    </row>
    <row r="47" spans="2:14" ht="30" x14ac:dyDescent="0.2">
      <c r="B47" s="25"/>
      <c r="C47" s="15">
        <f t="shared" si="0"/>
        <v>37</v>
      </c>
      <c r="D47" s="16" t="s">
        <v>83</v>
      </c>
      <c r="E47" s="17" t="s">
        <v>75</v>
      </c>
      <c r="F47" s="18">
        <v>14</v>
      </c>
      <c r="G47" s="45">
        <v>8</v>
      </c>
      <c r="H47" s="45">
        <v>8</v>
      </c>
      <c r="I47" s="51">
        <v>1</v>
      </c>
      <c r="J47" s="51">
        <v>0</v>
      </c>
      <c r="K47" s="51">
        <v>1</v>
      </c>
      <c r="L47" s="51">
        <v>1</v>
      </c>
      <c r="M47" s="51">
        <v>1</v>
      </c>
      <c r="N47" s="31"/>
    </row>
    <row r="48" spans="2:14" ht="30" x14ac:dyDescent="0.2">
      <c r="B48" s="25"/>
      <c r="C48" s="15">
        <f t="shared" si="0"/>
        <v>38</v>
      </c>
      <c r="D48" s="16" t="s">
        <v>83</v>
      </c>
      <c r="E48" s="17" t="s">
        <v>76</v>
      </c>
      <c r="F48" s="18">
        <v>20</v>
      </c>
      <c r="G48" s="45">
        <v>11</v>
      </c>
      <c r="H48" s="45">
        <v>11</v>
      </c>
      <c r="I48" s="51">
        <v>1</v>
      </c>
      <c r="J48" s="51">
        <v>0</v>
      </c>
      <c r="K48" s="51">
        <v>2</v>
      </c>
      <c r="L48" s="51">
        <v>1</v>
      </c>
      <c r="M48" s="51">
        <v>1</v>
      </c>
      <c r="N48" s="31"/>
    </row>
    <row r="49" spans="2:14" ht="30" x14ac:dyDescent="0.2">
      <c r="B49" s="25"/>
      <c r="C49" s="15">
        <f t="shared" si="0"/>
        <v>39</v>
      </c>
      <c r="D49" s="16" t="s">
        <v>83</v>
      </c>
      <c r="E49" s="17" t="s">
        <v>77</v>
      </c>
      <c r="F49" s="18">
        <v>74</v>
      </c>
      <c r="G49" s="45">
        <v>42</v>
      </c>
      <c r="H49" s="45">
        <v>42</v>
      </c>
      <c r="I49" s="51">
        <v>2</v>
      </c>
      <c r="J49" s="51">
        <v>0</v>
      </c>
      <c r="K49" s="51">
        <v>6</v>
      </c>
      <c r="L49" s="51">
        <v>2</v>
      </c>
      <c r="M49" s="51">
        <v>1</v>
      </c>
      <c r="N49" s="31"/>
    </row>
    <row r="50" spans="2:14" ht="30" x14ac:dyDescent="0.2">
      <c r="B50" s="25"/>
      <c r="C50" s="15">
        <f t="shared" si="0"/>
        <v>40</v>
      </c>
      <c r="D50" s="16" t="s">
        <v>83</v>
      </c>
      <c r="E50" s="17" t="s">
        <v>78</v>
      </c>
      <c r="F50" s="18">
        <v>7</v>
      </c>
      <c r="G50" s="45">
        <v>5</v>
      </c>
      <c r="H50" s="45">
        <v>5</v>
      </c>
      <c r="I50" s="51">
        <v>1</v>
      </c>
      <c r="J50" s="51">
        <v>0</v>
      </c>
      <c r="K50" s="51">
        <v>1</v>
      </c>
      <c r="L50" s="51">
        <v>1</v>
      </c>
      <c r="M50" s="51">
        <v>1</v>
      </c>
      <c r="N50" s="31"/>
    </row>
    <row r="51" spans="2:14" ht="30" x14ac:dyDescent="0.2">
      <c r="B51" s="25"/>
      <c r="C51" s="15">
        <f t="shared" si="0"/>
        <v>41</v>
      </c>
      <c r="D51" s="16" t="s">
        <v>83</v>
      </c>
      <c r="E51" s="17" t="s">
        <v>27</v>
      </c>
      <c r="F51" s="18">
        <v>9</v>
      </c>
      <c r="G51" s="45">
        <v>6</v>
      </c>
      <c r="H51" s="45">
        <v>6</v>
      </c>
      <c r="I51" s="51">
        <v>1</v>
      </c>
      <c r="J51" s="51">
        <v>0</v>
      </c>
      <c r="K51" s="51">
        <v>1</v>
      </c>
      <c r="L51" s="51">
        <v>1</v>
      </c>
      <c r="M51" s="51">
        <v>1</v>
      </c>
      <c r="N51" s="31"/>
    </row>
    <row r="52" spans="2:14" ht="30" x14ac:dyDescent="0.2">
      <c r="B52" s="25"/>
      <c r="C52" s="15">
        <f t="shared" si="0"/>
        <v>42</v>
      </c>
      <c r="D52" s="16" t="s">
        <v>83</v>
      </c>
      <c r="E52" s="17" t="s">
        <v>63</v>
      </c>
      <c r="F52" s="18">
        <v>10</v>
      </c>
      <c r="G52" s="45">
        <v>6</v>
      </c>
      <c r="H52" s="45">
        <v>6</v>
      </c>
      <c r="I52" s="51">
        <v>1</v>
      </c>
      <c r="J52" s="51">
        <v>0</v>
      </c>
      <c r="K52" s="51">
        <v>1</v>
      </c>
      <c r="L52" s="51">
        <v>1</v>
      </c>
      <c r="M52" s="51">
        <v>1</v>
      </c>
      <c r="N52" s="31"/>
    </row>
    <row r="53" spans="2:14" ht="30" x14ac:dyDescent="0.2">
      <c r="B53" s="25"/>
      <c r="C53" s="15">
        <f t="shared" si="0"/>
        <v>43</v>
      </c>
      <c r="D53" s="16" t="s">
        <v>83</v>
      </c>
      <c r="E53" s="17" t="s">
        <v>79</v>
      </c>
      <c r="F53" s="18">
        <v>8</v>
      </c>
      <c r="G53" s="45">
        <v>5</v>
      </c>
      <c r="H53" s="45">
        <v>5</v>
      </c>
      <c r="I53" s="51">
        <v>1</v>
      </c>
      <c r="J53" s="51">
        <v>0</v>
      </c>
      <c r="K53" s="51">
        <v>1</v>
      </c>
      <c r="L53" s="51">
        <v>1</v>
      </c>
      <c r="M53" s="51">
        <v>1</v>
      </c>
      <c r="N53" s="31"/>
    </row>
    <row r="54" spans="2:14" ht="30" x14ac:dyDescent="0.2">
      <c r="B54" s="25"/>
      <c r="C54" s="15">
        <f t="shared" si="0"/>
        <v>44</v>
      </c>
      <c r="D54" s="16" t="s">
        <v>83</v>
      </c>
      <c r="E54" s="17" t="s">
        <v>80</v>
      </c>
      <c r="F54" s="18">
        <v>9</v>
      </c>
      <c r="G54" s="45">
        <v>6</v>
      </c>
      <c r="H54" s="45">
        <v>6</v>
      </c>
      <c r="I54" s="51">
        <v>1</v>
      </c>
      <c r="J54" s="51">
        <v>0</v>
      </c>
      <c r="K54" s="51">
        <v>1</v>
      </c>
      <c r="L54" s="51">
        <v>1</v>
      </c>
      <c r="M54" s="51">
        <v>1</v>
      </c>
      <c r="N54" s="31"/>
    </row>
    <row r="55" spans="2:14" ht="30" x14ac:dyDescent="0.2">
      <c r="B55" s="25"/>
      <c r="C55" s="15">
        <f t="shared" si="0"/>
        <v>45</v>
      </c>
      <c r="D55" s="16" t="s">
        <v>83</v>
      </c>
      <c r="E55" s="17" t="s">
        <v>26</v>
      </c>
      <c r="F55" s="18">
        <v>7</v>
      </c>
      <c r="G55" s="45">
        <v>5</v>
      </c>
      <c r="H55" s="45">
        <v>5</v>
      </c>
      <c r="I55" s="51">
        <v>1</v>
      </c>
      <c r="J55" s="51">
        <v>0</v>
      </c>
      <c r="K55" s="51">
        <v>1</v>
      </c>
      <c r="L55" s="51">
        <v>1</v>
      </c>
      <c r="M55" s="51">
        <v>1</v>
      </c>
      <c r="N55" s="31"/>
    </row>
    <row r="56" spans="2:14" ht="45" x14ac:dyDescent="0.2">
      <c r="B56" s="25"/>
      <c r="C56" s="15">
        <f t="shared" si="0"/>
        <v>46</v>
      </c>
      <c r="D56" s="16" t="s">
        <v>83</v>
      </c>
      <c r="E56" s="16" t="s">
        <v>84</v>
      </c>
      <c r="F56" s="18">
        <v>395</v>
      </c>
      <c r="G56" s="45">
        <v>63</v>
      </c>
      <c r="H56" s="45">
        <v>63</v>
      </c>
      <c r="I56" s="51">
        <v>3</v>
      </c>
      <c r="J56" s="51">
        <v>0</v>
      </c>
      <c r="K56" s="51">
        <v>8</v>
      </c>
      <c r="L56" s="51">
        <v>3</v>
      </c>
      <c r="M56" s="51">
        <v>4</v>
      </c>
      <c r="N56" s="31"/>
    </row>
    <row r="57" spans="2:14" ht="15" x14ac:dyDescent="0.2">
      <c r="B57" s="25"/>
      <c r="E57" s="46" t="s">
        <v>6</v>
      </c>
      <c r="F57" s="46">
        <f t="shared" ref="F57:M57" si="1">SUM(F11:F56)</f>
        <v>7866</v>
      </c>
      <c r="G57" s="92">
        <f>SUM(G11:G56)</f>
        <v>1380</v>
      </c>
      <c r="H57" s="46">
        <f t="shared" si="1"/>
        <v>1380</v>
      </c>
      <c r="I57" s="46">
        <f t="shared" si="1"/>
        <v>214</v>
      </c>
      <c r="J57" s="46">
        <f t="shared" si="1"/>
        <v>120</v>
      </c>
      <c r="K57" s="46">
        <f t="shared" si="1"/>
        <v>191</v>
      </c>
      <c r="L57" s="46">
        <f t="shared" si="1"/>
        <v>214</v>
      </c>
      <c r="M57" s="46">
        <f t="shared" si="1"/>
        <v>110</v>
      </c>
      <c r="N57" s="31"/>
    </row>
    <row r="58" spans="2:14" ht="30" customHeight="1" x14ac:dyDescent="0.2">
      <c r="B58" s="25"/>
      <c r="F58" s="52" t="s">
        <v>23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53">
        <v>0</v>
      </c>
      <c r="N58" s="31"/>
    </row>
    <row r="59" spans="2:14" ht="30" customHeight="1" x14ac:dyDescent="0.2">
      <c r="B59" s="25"/>
      <c r="F59" s="52" t="s">
        <v>24</v>
      </c>
      <c r="G59" s="53">
        <v>0</v>
      </c>
      <c r="H59" s="53">
        <v>0</v>
      </c>
      <c r="I59" s="53">
        <v>0</v>
      </c>
      <c r="J59" s="53">
        <v>0</v>
      </c>
      <c r="K59" s="53">
        <v>0</v>
      </c>
      <c r="L59" s="53">
        <v>0</v>
      </c>
      <c r="M59" s="53">
        <v>0</v>
      </c>
      <c r="N59" s="31"/>
    </row>
    <row r="60" spans="2:14" ht="15" x14ac:dyDescent="0.2">
      <c r="B60" s="25"/>
      <c r="F60" s="29" t="s">
        <v>17</v>
      </c>
      <c r="G60" s="53">
        <f t="shared" ref="G60:M60" si="2">+G58*G57+G57*G59</f>
        <v>0</v>
      </c>
      <c r="H60" s="53">
        <f t="shared" si="2"/>
        <v>0</v>
      </c>
      <c r="I60" s="53">
        <f t="shared" si="2"/>
        <v>0</v>
      </c>
      <c r="J60" s="53">
        <f t="shared" si="2"/>
        <v>0</v>
      </c>
      <c r="K60" s="53">
        <f t="shared" si="2"/>
        <v>0</v>
      </c>
      <c r="L60" s="53">
        <f t="shared" si="2"/>
        <v>0</v>
      </c>
      <c r="M60" s="53">
        <f t="shared" si="2"/>
        <v>0</v>
      </c>
      <c r="N60" s="31"/>
    </row>
    <row r="61" spans="2:14" ht="15" x14ac:dyDescent="0.2">
      <c r="B61" s="25"/>
      <c r="F61" s="29" t="s">
        <v>18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31"/>
    </row>
    <row r="62" spans="2:14" ht="15" x14ac:dyDescent="0.2">
      <c r="B62" s="25"/>
      <c r="F62" s="29" t="s">
        <v>19</v>
      </c>
      <c r="G62" s="53">
        <f>+SUM(G60:G61)</f>
        <v>0</v>
      </c>
      <c r="H62" s="53">
        <v>0</v>
      </c>
      <c r="I62" s="53">
        <f t="shared" ref="I62:M62" si="3">+SUM(I60:I61)</f>
        <v>0</v>
      </c>
      <c r="J62" s="53">
        <f t="shared" si="3"/>
        <v>0</v>
      </c>
      <c r="K62" s="53">
        <f t="shared" si="3"/>
        <v>0</v>
      </c>
      <c r="L62" s="53">
        <f t="shared" si="3"/>
        <v>0</v>
      </c>
      <c r="M62" s="53">
        <f t="shared" si="3"/>
        <v>0</v>
      </c>
      <c r="N62" s="31"/>
    </row>
    <row r="63" spans="2:14" ht="15" x14ac:dyDescent="0.2">
      <c r="B63" s="25"/>
      <c r="F63" s="54"/>
      <c r="G63" s="55"/>
      <c r="H63" s="55"/>
      <c r="I63" s="55"/>
      <c r="J63" s="55"/>
      <c r="K63" s="33" t="s">
        <v>8</v>
      </c>
      <c r="L63" s="87">
        <f>SUM(G62:M62)</f>
        <v>0</v>
      </c>
      <c r="M63" s="88"/>
      <c r="N63" s="31"/>
    </row>
    <row r="64" spans="2:14" s="27" customFormat="1" ht="15" thickBot="1" x14ac:dyDescent="0.25">
      <c r="B64" s="35"/>
      <c r="C64" s="36"/>
      <c r="D64" s="36"/>
      <c r="E64" s="37"/>
      <c r="F64" s="37"/>
      <c r="G64" s="36"/>
      <c r="H64" s="36"/>
      <c r="I64" s="36"/>
      <c r="J64" s="36"/>
      <c r="K64" s="36"/>
      <c r="L64" s="36"/>
      <c r="M64" s="36"/>
      <c r="N64" s="38"/>
    </row>
    <row r="67" spans="3:13" ht="15" x14ac:dyDescent="0.2">
      <c r="C67" s="39" t="s">
        <v>20</v>
      </c>
    </row>
    <row r="68" spans="3:13" x14ac:dyDescent="0.2">
      <c r="F68" s="27"/>
      <c r="I68" s="27"/>
      <c r="J68" s="27"/>
      <c r="K68" s="27"/>
      <c r="L68" s="27"/>
      <c r="M68" s="27"/>
    </row>
    <row r="69" spans="3:13" x14ac:dyDescent="0.2">
      <c r="C69" s="22" t="s">
        <v>21</v>
      </c>
      <c r="F69" s="27"/>
      <c r="I69" s="27"/>
      <c r="J69" s="27"/>
      <c r="K69" s="27"/>
      <c r="L69" s="27"/>
      <c r="M69" s="27"/>
    </row>
    <row r="70" spans="3:13" x14ac:dyDescent="0.2">
      <c r="C70" s="22" t="s">
        <v>22</v>
      </c>
    </row>
    <row r="71" spans="3:13" x14ac:dyDescent="0.2">
      <c r="C71" s="22" t="s">
        <v>25</v>
      </c>
    </row>
  </sheetData>
  <mergeCells count="4">
    <mergeCell ref="C4:M4"/>
    <mergeCell ref="C6:M6"/>
    <mergeCell ref="G9:M9"/>
    <mergeCell ref="L63:M63"/>
  </mergeCells>
  <pageMargins left="0.7" right="0.7" top="0.75" bottom="0.75" header="0.3" footer="0.3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C1:I66"/>
  <sheetViews>
    <sheetView tabSelected="1" topLeftCell="A44" zoomScale="96" zoomScaleNormal="80" zoomScaleSheetLayoutView="90" workbookViewId="0">
      <selection activeCell="H57" sqref="H57"/>
    </sheetView>
  </sheetViews>
  <sheetFormatPr baseColWidth="10" defaultColWidth="13.1640625" defaultRowHeight="14" x14ac:dyDescent="0.2"/>
  <cols>
    <col min="1" max="2" width="6.5" style="2" customWidth="1"/>
    <col min="3" max="3" width="6.5" style="1" customWidth="1"/>
    <col min="4" max="4" width="8.5" style="2" customWidth="1"/>
    <col min="5" max="5" width="31.5" style="1" customWidth="1"/>
    <col min="6" max="6" width="51.33203125" style="2" customWidth="1"/>
    <col min="7" max="7" width="18.5" style="2" customWidth="1"/>
    <col min="8" max="8" width="22.33203125" style="2" bestFit="1" customWidth="1"/>
    <col min="9" max="10" width="6.5" style="2" customWidth="1"/>
    <col min="11" max="16384" width="13.1640625" style="2"/>
  </cols>
  <sheetData>
    <row r="1" spans="3:9" ht="15" thickBot="1" x14ac:dyDescent="0.25"/>
    <row r="2" spans="3:9" x14ac:dyDescent="0.2">
      <c r="C2" s="3"/>
      <c r="D2" s="4"/>
      <c r="E2" s="5"/>
      <c r="F2" s="4"/>
      <c r="G2" s="4"/>
      <c r="H2" s="4"/>
      <c r="I2" s="6"/>
    </row>
    <row r="3" spans="3:9" ht="13.5" customHeight="1" x14ac:dyDescent="0.2">
      <c r="C3" s="7"/>
      <c r="D3" s="8"/>
      <c r="E3" s="9"/>
      <c r="F3" s="9"/>
      <c r="G3" s="9"/>
      <c r="H3" s="9"/>
      <c r="I3" s="10"/>
    </row>
    <row r="4" spans="3:9" ht="17" x14ac:dyDescent="0.2">
      <c r="C4" s="7"/>
      <c r="D4" s="89" t="s">
        <v>14</v>
      </c>
      <c r="E4" s="89"/>
      <c r="F4" s="89"/>
      <c r="G4" s="89"/>
      <c r="H4" s="89"/>
      <c r="I4" s="10"/>
    </row>
    <row r="5" spans="3:9" ht="4.5" customHeight="1" x14ac:dyDescent="0.2">
      <c r="C5" s="7"/>
      <c r="D5" s="8"/>
      <c r="E5" s="9"/>
      <c r="F5" s="11"/>
      <c r="G5" s="11"/>
      <c r="H5" s="11"/>
      <c r="I5" s="10"/>
    </row>
    <row r="6" spans="3:9" ht="69" customHeight="1" x14ac:dyDescent="0.2">
      <c r="C6" s="7"/>
      <c r="D6" s="90" t="s">
        <v>86</v>
      </c>
      <c r="E6" s="90"/>
      <c r="F6" s="90"/>
      <c r="G6" s="90"/>
      <c r="H6" s="90"/>
      <c r="I6" s="10"/>
    </row>
    <row r="7" spans="3:9" ht="13.5" customHeight="1" x14ac:dyDescent="0.2">
      <c r="C7" s="7"/>
      <c r="D7" s="8"/>
      <c r="E7" s="9"/>
      <c r="F7" s="9"/>
      <c r="G7" s="9"/>
      <c r="H7" s="9"/>
      <c r="I7" s="10"/>
    </row>
    <row r="8" spans="3:9" x14ac:dyDescent="0.2">
      <c r="C8" s="7"/>
      <c r="E8" s="12"/>
      <c r="F8" s="12"/>
      <c r="G8" s="12"/>
      <c r="H8" s="12"/>
      <c r="I8" s="10"/>
    </row>
    <row r="9" spans="3:9" ht="15" x14ac:dyDescent="0.2">
      <c r="C9" s="7"/>
      <c r="D9" s="13" t="s">
        <v>1</v>
      </c>
      <c r="E9" s="13" t="s">
        <v>2</v>
      </c>
      <c r="F9" s="13" t="s">
        <v>3</v>
      </c>
      <c r="G9" s="13" t="s">
        <v>10</v>
      </c>
      <c r="H9" s="14" t="s">
        <v>9</v>
      </c>
      <c r="I9" s="10"/>
    </row>
    <row r="10" spans="3:9" ht="15" x14ac:dyDescent="0.2">
      <c r="C10" s="7"/>
      <c r="D10" s="15">
        <v>1</v>
      </c>
      <c r="E10" s="78" t="s">
        <v>37</v>
      </c>
      <c r="F10" s="20" t="s">
        <v>37</v>
      </c>
      <c r="G10" s="18">
        <v>170</v>
      </c>
      <c r="H10" s="19">
        <v>68</v>
      </c>
      <c r="I10" s="10"/>
    </row>
    <row r="11" spans="3:9" ht="30" x14ac:dyDescent="0.2">
      <c r="C11" s="7"/>
      <c r="D11" s="15">
        <f>1+D10</f>
        <v>2</v>
      </c>
      <c r="E11" s="78" t="s">
        <v>81</v>
      </c>
      <c r="F11" s="20" t="s">
        <v>39</v>
      </c>
      <c r="G11" s="18">
        <v>499</v>
      </c>
      <c r="H11" s="19">
        <v>38</v>
      </c>
      <c r="I11" s="10"/>
    </row>
    <row r="12" spans="3:9" ht="30" x14ac:dyDescent="0.2">
      <c r="C12" s="7"/>
      <c r="D12" s="15">
        <f t="shared" ref="D12:D55" si="0">1+D11</f>
        <v>3</v>
      </c>
      <c r="E12" s="78" t="s">
        <v>81</v>
      </c>
      <c r="F12" s="20" t="s">
        <v>40</v>
      </c>
      <c r="G12" s="18">
        <v>16</v>
      </c>
      <c r="H12" s="19">
        <v>9</v>
      </c>
      <c r="I12" s="10"/>
    </row>
    <row r="13" spans="3:9" ht="30" x14ac:dyDescent="0.2">
      <c r="C13" s="7"/>
      <c r="D13" s="15">
        <f t="shared" si="0"/>
        <v>4</v>
      </c>
      <c r="E13" s="78" t="s">
        <v>81</v>
      </c>
      <c r="F13" s="20" t="s">
        <v>38</v>
      </c>
      <c r="G13" s="18">
        <v>1037</v>
      </c>
      <c r="H13" s="19">
        <v>59</v>
      </c>
      <c r="I13" s="10"/>
    </row>
    <row r="14" spans="3:9" ht="15" x14ac:dyDescent="0.2">
      <c r="C14" s="7"/>
      <c r="D14" s="15">
        <f t="shared" si="0"/>
        <v>5</v>
      </c>
      <c r="E14" s="78" t="s">
        <v>41</v>
      </c>
      <c r="F14" s="20" t="s">
        <v>42</v>
      </c>
      <c r="G14" s="18">
        <v>824</v>
      </c>
      <c r="H14" s="19">
        <v>146</v>
      </c>
      <c r="I14" s="10"/>
    </row>
    <row r="15" spans="3:9" ht="15" x14ac:dyDescent="0.2">
      <c r="C15" s="7"/>
      <c r="D15" s="15">
        <f t="shared" si="0"/>
        <v>6</v>
      </c>
      <c r="E15" s="78" t="s">
        <v>41</v>
      </c>
      <c r="F15" s="20" t="s">
        <v>43</v>
      </c>
      <c r="G15" s="18">
        <v>277</v>
      </c>
      <c r="H15" s="19">
        <v>56</v>
      </c>
      <c r="I15" s="10"/>
    </row>
    <row r="16" spans="3:9" ht="15" x14ac:dyDescent="0.2">
      <c r="C16" s="7"/>
      <c r="D16" s="15">
        <f t="shared" si="0"/>
        <v>7</v>
      </c>
      <c r="E16" s="78" t="s">
        <v>44</v>
      </c>
      <c r="F16" s="20" t="s">
        <v>45</v>
      </c>
      <c r="G16" s="18">
        <v>396</v>
      </c>
      <c r="H16" s="19">
        <v>162</v>
      </c>
      <c r="I16" s="10"/>
    </row>
    <row r="17" spans="3:9" ht="15" x14ac:dyDescent="0.2">
      <c r="C17" s="7"/>
      <c r="D17" s="15">
        <f t="shared" si="0"/>
        <v>8</v>
      </c>
      <c r="E17" s="78" t="s">
        <v>44</v>
      </c>
      <c r="F17" s="20" t="s">
        <v>46</v>
      </c>
      <c r="G17" s="18">
        <v>891</v>
      </c>
      <c r="H17" s="19">
        <v>327</v>
      </c>
      <c r="I17" s="10"/>
    </row>
    <row r="18" spans="3:9" ht="15" x14ac:dyDescent="0.2">
      <c r="C18" s="7"/>
      <c r="D18" s="15">
        <f t="shared" si="0"/>
        <v>9</v>
      </c>
      <c r="E18" s="78" t="s">
        <v>44</v>
      </c>
      <c r="F18" s="20" t="s">
        <v>47</v>
      </c>
      <c r="G18" s="18">
        <v>399</v>
      </c>
      <c r="H18" s="19">
        <v>161</v>
      </c>
      <c r="I18" s="10"/>
    </row>
    <row r="19" spans="3:9" ht="15" x14ac:dyDescent="0.2">
      <c r="C19" s="7"/>
      <c r="D19" s="15">
        <f t="shared" si="0"/>
        <v>10</v>
      </c>
      <c r="E19" s="78" t="s">
        <v>48</v>
      </c>
      <c r="F19" s="20" t="s">
        <v>49</v>
      </c>
      <c r="G19" s="18">
        <v>514</v>
      </c>
      <c r="H19" s="19">
        <v>0</v>
      </c>
      <c r="I19" s="10"/>
    </row>
    <row r="20" spans="3:9" ht="15" x14ac:dyDescent="0.2">
      <c r="C20" s="7"/>
      <c r="D20" s="15">
        <f t="shared" si="0"/>
        <v>11</v>
      </c>
      <c r="E20" s="78" t="s">
        <v>48</v>
      </c>
      <c r="F20" s="20" t="s">
        <v>50</v>
      </c>
      <c r="G20" s="18">
        <v>452</v>
      </c>
      <c r="H20" s="19">
        <v>0</v>
      </c>
      <c r="I20" s="10"/>
    </row>
    <row r="21" spans="3:9" ht="15" x14ac:dyDescent="0.2">
      <c r="C21" s="7"/>
      <c r="D21" s="15">
        <f t="shared" si="0"/>
        <v>12</v>
      </c>
      <c r="E21" s="78" t="s">
        <v>51</v>
      </c>
      <c r="F21" s="20" t="s">
        <v>52</v>
      </c>
      <c r="G21" s="18">
        <v>571</v>
      </c>
      <c r="H21" s="19">
        <v>151</v>
      </c>
      <c r="I21" s="10"/>
    </row>
    <row r="22" spans="3:9" ht="15" x14ac:dyDescent="0.2">
      <c r="C22" s="7"/>
      <c r="D22" s="15">
        <f t="shared" si="0"/>
        <v>13</v>
      </c>
      <c r="E22" s="78" t="s">
        <v>51</v>
      </c>
      <c r="F22" s="20" t="s">
        <v>53</v>
      </c>
      <c r="G22" s="18">
        <v>564</v>
      </c>
      <c r="H22" s="19">
        <v>110</v>
      </c>
      <c r="I22" s="10"/>
    </row>
    <row r="23" spans="3:9" ht="15" x14ac:dyDescent="0.2">
      <c r="C23" s="7"/>
      <c r="D23" s="15">
        <f t="shared" si="0"/>
        <v>14</v>
      </c>
      <c r="E23" s="78" t="s">
        <v>54</v>
      </c>
      <c r="F23" s="20" t="s">
        <v>55</v>
      </c>
      <c r="G23" s="18">
        <v>14</v>
      </c>
      <c r="H23" s="19">
        <v>0</v>
      </c>
      <c r="I23" s="10"/>
    </row>
    <row r="24" spans="3:9" ht="15" x14ac:dyDescent="0.2">
      <c r="C24" s="7"/>
      <c r="D24" s="15">
        <f t="shared" si="0"/>
        <v>15</v>
      </c>
      <c r="E24" s="78" t="s">
        <v>54</v>
      </c>
      <c r="F24" s="20" t="s">
        <v>56</v>
      </c>
      <c r="G24" s="18">
        <v>19</v>
      </c>
      <c r="H24" s="19">
        <v>4</v>
      </c>
      <c r="I24" s="10"/>
    </row>
    <row r="25" spans="3:9" ht="15" x14ac:dyDescent="0.2">
      <c r="C25" s="7"/>
      <c r="D25" s="15">
        <f t="shared" si="0"/>
        <v>16</v>
      </c>
      <c r="E25" s="78" t="s">
        <v>54</v>
      </c>
      <c r="F25" s="20" t="s">
        <v>5</v>
      </c>
      <c r="G25" s="18">
        <v>9</v>
      </c>
      <c r="H25" s="19">
        <v>2</v>
      </c>
      <c r="I25" s="10"/>
    </row>
    <row r="26" spans="3:9" ht="15" x14ac:dyDescent="0.2">
      <c r="C26" s="7"/>
      <c r="D26" s="15">
        <f t="shared" si="0"/>
        <v>17</v>
      </c>
      <c r="E26" s="78" t="s">
        <v>54</v>
      </c>
      <c r="F26" s="20" t="s">
        <v>57</v>
      </c>
      <c r="G26" s="18">
        <v>9</v>
      </c>
      <c r="H26" s="19">
        <v>3</v>
      </c>
      <c r="I26" s="10"/>
    </row>
    <row r="27" spans="3:9" ht="15" x14ac:dyDescent="0.2">
      <c r="C27" s="7"/>
      <c r="D27" s="15">
        <f t="shared" si="0"/>
        <v>18</v>
      </c>
      <c r="E27" s="78" t="s">
        <v>54</v>
      </c>
      <c r="F27" s="20" t="s">
        <v>58</v>
      </c>
      <c r="G27" s="18">
        <v>17</v>
      </c>
      <c r="H27" s="19">
        <v>3</v>
      </c>
      <c r="I27" s="10"/>
    </row>
    <row r="28" spans="3:9" ht="15" x14ac:dyDescent="0.2">
      <c r="C28" s="7"/>
      <c r="D28" s="15">
        <f t="shared" si="0"/>
        <v>19</v>
      </c>
      <c r="E28" s="78" t="s">
        <v>54</v>
      </c>
      <c r="F28" s="20" t="s">
        <v>59</v>
      </c>
      <c r="G28" s="18">
        <v>15</v>
      </c>
      <c r="H28" s="19">
        <v>2</v>
      </c>
      <c r="I28" s="10"/>
    </row>
    <row r="29" spans="3:9" ht="15" x14ac:dyDescent="0.2">
      <c r="C29" s="7"/>
      <c r="D29" s="15">
        <f t="shared" si="0"/>
        <v>20</v>
      </c>
      <c r="E29" s="78" t="s">
        <v>54</v>
      </c>
      <c r="F29" s="20" t="s">
        <v>82</v>
      </c>
      <c r="G29" s="18">
        <v>6</v>
      </c>
      <c r="H29" s="19">
        <v>0</v>
      </c>
      <c r="I29" s="10"/>
    </row>
    <row r="30" spans="3:9" ht="15" x14ac:dyDescent="0.2">
      <c r="C30" s="7"/>
      <c r="D30" s="15">
        <f t="shared" si="0"/>
        <v>21</v>
      </c>
      <c r="E30" s="78" t="s">
        <v>54</v>
      </c>
      <c r="F30" s="20" t="s">
        <v>60</v>
      </c>
      <c r="G30" s="18">
        <v>13</v>
      </c>
      <c r="H30" s="19">
        <v>2</v>
      </c>
      <c r="I30" s="10"/>
    </row>
    <row r="31" spans="3:9" ht="15" x14ac:dyDescent="0.2">
      <c r="C31" s="7"/>
      <c r="D31" s="15">
        <f t="shared" si="0"/>
        <v>22</v>
      </c>
      <c r="E31" s="78" t="s">
        <v>54</v>
      </c>
      <c r="F31" s="20" t="s">
        <v>47</v>
      </c>
      <c r="G31" s="18">
        <v>7</v>
      </c>
      <c r="H31" s="19">
        <v>0</v>
      </c>
      <c r="I31" s="10"/>
    </row>
    <row r="32" spans="3:9" ht="15" x14ac:dyDescent="0.2">
      <c r="C32" s="7"/>
      <c r="D32" s="15">
        <f t="shared" si="0"/>
        <v>23</v>
      </c>
      <c r="E32" s="78" t="s">
        <v>54</v>
      </c>
      <c r="F32" s="20" t="s">
        <v>61</v>
      </c>
      <c r="G32" s="18">
        <v>32</v>
      </c>
      <c r="H32" s="19">
        <v>3</v>
      </c>
      <c r="I32" s="10"/>
    </row>
    <row r="33" spans="3:9" ht="15" x14ac:dyDescent="0.2">
      <c r="C33" s="7"/>
      <c r="D33" s="15">
        <f t="shared" si="0"/>
        <v>24</v>
      </c>
      <c r="E33" s="78" t="s">
        <v>54</v>
      </c>
      <c r="F33" s="20" t="s">
        <v>62</v>
      </c>
      <c r="G33" s="18">
        <v>24</v>
      </c>
      <c r="H33" s="19">
        <v>4</v>
      </c>
      <c r="I33" s="10"/>
    </row>
    <row r="34" spans="3:9" ht="15" x14ac:dyDescent="0.2">
      <c r="C34" s="7"/>
      <c r="D34" s="15">
        <f t="shared" si="0"/>
        <v>25</v>
      </c>
      <c r="E34" s="78" t="s">
        <v>54</v>
      </c>
      <c r="F34" s="20" t="s">
        <v>63</v>
      </c>
      <c r="G34" s="18">
        <v>20</v>
      </c>
      <c r="H34" s="19">
        <v>2</v>
      </c>
      <c r="I34" s="10"/>
    </row>
    <row r="35" spans="3:9" ht="15" x14ac:dyDescent="0.2">
      <c r="C35" s="7"/>
      <c r="D35" s="15">
        <f t="shared" si="0"/>
        <v>26</v>
      </c>
      <c r="E35" s="78" t="s">
        <v>54</v>
      </c>
      <c r="F35" s="20" t="s">
        <v>64</v>
      </c>
      <c r="G35" s="18">
        <v>34</v>
      </c>
      <c r="H35" s="19">
        <v>4</v>
      </c>
      <c r="I35" s="10"/>
    </row>
    <row r="36" spans="3:9" ht="15" x14ac:dyDescent="0.2">
      <c r="C36" s="7"/>
      <c r="D36" s="15">
        <f t="shared" si="0"/>
        <v>27</v>
      </c>
      <c r="E36" s="78" t="s">
        <v>54</v>
      </c>
      <c r="F36" s="20" t="s">
        <v>65</v>
      </c>
      <c r="G36" s="18">
        <v>320</v>
      </c>
      <c r="H36" s="19">
        <v>14</v>
      </c>
      <c r="I36" s="10"/>
    </row>
    <row r="37" spans="3:9" ht="30" x14ac:dyDescent="0.2">
      <c r="C37" s="7"/>
      <c r="D37" s="15">
        <f t="shared" si="0"/>
        <v>28</v>
      </c>
      <c r="E37" s="78" t="s">
        <v>83</v>
      </c>
      <c r="F37" s="20" t="s">
        <v>66</v>
      </c>
      <c r="G37" s="18">
        <v>14</v>
      </c>
      <c r="H37" s="19">
        <v>0</v>
      </c>
      <c r="I37" s="10"/>
    </row>
    <row r="38" spans="3:9" ht="30" x14ac:dyDescent="0.2">
      <c r="C38" s="7"/>
      <c r="D38" s="15">
        <f t="shared" si="0"/>
        <v>29</v>
      </c>
      <c r="E38" s="78" t="s">
        <v>83</v>
      </c>
      <c r="F38" s="20" t="s">
        <v>67</v>
      </c>
      <c r="G38" s="18">
        <v>6</v>
      </c>
      <c r="H38" s="19">
        <v>0</v>
      </c>
      <c r="I38" s="10"/>
    </row>
    <row r="39" spans="3:9" ht="30" x14ac:dyDescent="0.2">
      <c r="C39" s="7"/>
      <c r="D39" s="15">
        <f t="shared" si="0"/>
        <v>30</v>
      </c>
      <c r="E39" s="78" t="s">
        <v>83</v>
      </c>
      <c r="F39" s="20" t="s">
        <v>68</v>
      </c>
      <c r="G39" s="18">
        <v>44</v>
      </c>
      <c r="H39" s="19">
        <v>0</v>
      </c>
      <c r="I39" s="10"/>
    </row>
    <row r="40" spans="3:9" ht="30" x14ac:dyDescent="0.2">
      <c r="C40" s="7"/>
      <c r="D40" s="15">
        <f t="shared" si="0"/>
        <v>31</v>
      </c>
      <c r="E40" s="78" t="s">
        <v>83</v>
      </c>
      <c r="F40" s="20" t="s">
        <v>69</v>
      </c>
      <c r="G40" s="18">
        <v>20</v>
      </c>
      <c r="H40" s="19">
        <v>0</v>
      </c>
      <c r="I40" s="10"/>
    </row>
    <row r="41" spans="3:9" ht="30" x14ac:dyDescent="0.2">
      <c r="C41" s="7"/>
      <c r="D41" s="15">
        <f t="shared" si="0"/>
        <v>32</v>
      </c>
      <c r="E41" s="78" t="s">
        <v>83</v>
      </c>
      <c r="F41" s="20" t="s">
        <v>70</v>
      </c>
      <c r="G41" s="18">
        <v>16</v>
      </c>
      <c r="H41" s="19">
        <v>0</v>
      </c>
      <c r="I41" s="10"/>
    </row>
    <row r="42" spans="3:9" ht="30" x14ac:dyDescent="0.2">
      <c r="C42" s="7"/>
      <c r="D42" s="15">
        <f t="shared" si="0"/>
        <v>33</v>
      </c>
      <c r="E42" s="78" t="s">
        <v>83</v>
      </c>
      <c r="F42" s="20" t="s">
        <v>71</v>
      </c>
      <c r="G42" s="18">
        <v>9</v>
      </c>
      <c r="H42" s="19">
        <v>0</v>
      </c>
      <c r="I42" s="10"/>
    </row>
    <row r="43" spans="3:9" ht="30" x14ac:dyDescent="0.2">
      <c r="C43" s="7"/>
      <c r="D43" s="15">
        <f t="shared" si="0"/>
        <v>34</v>
      </c>
      <c r="E43" s="78" t="s">
        <v>83</v>
      </c>
      <c r="F43" s="20" t="s">
        <v>72</v>
      </c>
      <c r="G43" s="18">
        <v>15</v>
      </c>
      <c r="H43" s="19">
        <v>0</v>
      </c>
      <c r="I43" s="10"/>
    </row>
    <row r="44" spans="3:9" ht="30" x14ac:dyDescent="0.2">
      <c r="C44" s="7"/>
      <c r="D44" s="15">
        <f t="shared" si="0"/>
        <v>35</v>
      </c>
      <c r="E44" s="78" t="s">
        <v>83</v>
      </c>
      <c r="F44" s="20" t="s">
        <v>73</v>
      </c>
      <c r="G44" s="18">
        <v>24</v>
      </c>
      <c r="H44" s="19">
        <v>0</v>
      </c>
      <c r="I44" s="10"/>
    </row>
    <row r="45" spans="3:9" ht="30" x14ac:dyDescent="0.2">
      <c r="C45" s="7"/>
      <c r="D45" s="15">
        <f t="shared" si="0"/>
        <v>36</v>
      </c>
      <c r="E45" s="78" t="s">
        <v>83</v>
      </c>
      <c r="F45" s="20" t="s">
        <v>74</v>
      </c>
      <c r="G45" s="18">
        <v>16</v>
      </c>
      <c r="H45" s="19">
        <v>0</v>
      </c>
      <c r="I45" s="10"/>
    </row>
    <row r="46" spans="3:9" ht="30" x14ac:dyDescent="0.2">
      <c r="C46" s="7"/>
      <c r="D46" s="15">
        <f t="shared" si="0"/>
        <v>37</v>
      </c>
      <c r="E46" s="78" t="s">
        <v>83</v>
      </c>
      <c r="F46" s="20" t="s">
        <v>75</v>
      </c>
      <c r="G46" s="18">
        <v>14</v>
      </c>
      <c r="H46" s="19">
        <v>0</v>
      </c>
      <c r="I46" s="10"/>
    </row>
    <row r="47" spans="3:9" ht="30" x14ac:dyDescent="0.2">
      <c r="C47" s="7"/>
      <c r="D47" s="15">
        <f t="shared" si="0"/>
        <v>38</v>
      </c>
      <c r="E47" s="78" t="s">
        <v>83</v>
      </c>
      <c r="F47" s="20" t="s">
        <v>76</v>
      </c>
      <c r="G47" s="18">
        <v>20</v>
      </c>
      <c r="H47" s="19">
        <v>0</v>
      </c>
      <c r="I47" s="10"/>
    </row>
    <row r="48" spans="3:9" ht="30" x14ac:dyDescent="0.2">
      <c r="C48" s="7"/>
      <c r="D48" s="15">
        <f t="shared" si="0"/>
        <v>39</v>
      </c>
      <c r="E48" s="78" t="s">
        <v>83</v>
      </c>
      <c r="F48" s="20" t="s">
        <v>77</v>
      </c>
      <c r="G48" s="18">
        <v>74</v>
      </c>
      <c r="H48" s="19">
        <v>0</v>
      </c>
      <c r="I48" s="10"/>
    </row>
    <row r="49" spans="3:9" ht="30" x14ac:dyDescent="0.2">
      <c r="C49" s="7"/>
      <c r="D49" s="15">
        <f t="shared" si="0"/>
        <v>40</v>
      </c>
      <c r="E49" s="78" t="s">
        <v>83</v>
      </c>
      <c r="F49" s="20" t="s">
        <v>78</v>
      </c>
      <c r="G49" s="18">
        <v>7</v>
      </c>
      <c r="H49" s="19">
        <v>0</v>
      </c>
      <c r="I49" s="10"/>
    </row>
    <row r="50" spans="3:9" ht="30" x14ac:dyDescent="0.2">
      <c r="C50" s="7"/>
      <c r="D50" s="15"/>
      <c r="E50" s="78" t="s">
        <v>83</v>
      </c>
      <c r="F50" s="20" t="s">
        <v>27</v>
      </c>
      <c r="G50" s="18">
        <v>9</v>
      </c>
      <c r="H50" s="19">
        <v>0</v>
      </c>
      <c r="I50" s="10"/>
    </row>
    <row r="51" spans="3:9" ht="30" x14ac:dyDescent="0.2">
      <c r="C51" s="7"/>
      <c r="D51" s="15"/>
      <c r="E51" s="78" t="s">
        <v>83</v>
      </c>
      <c r="F51" s="20" t="s">
        <v>63</v>
      </c>
      <c r="G51" s="18">
        <v>10</v>
      </c>
      <c r="H51" s="19">
        <v>0</v>
      </c>
      <c r="I51" s="10"/>
    </row>
    <row r="52" spans="3:9" ht="30" x14ac:dyDescent="0.2">
      <c r="C52" s="7"/>
      <c r="D52" s="15"/>
      <c r="E52" s="78" t="s">
        <v>83</v>
      </c>
      <c r="F52" s="20" t="s">
        <v>79</v>
      </c>
      <c r="G52" s="18">
        <v>8</v>
      </c>
      <c r="H52" s="19">
        <v>0</v>
      </c>
      <c r="I52" s="10"/>
    </row>
    <row r="53" spans="3:9" ht="30" x14ac:dyDescent="0.2">
      <c r="C53" s="7"/>
      <c r="D53" s="15">
        <f>1+D49</f>
        <v>41</v>
      </c>
      <c r="E53" s="78" t="s">
        <v>83</v>
      </c>
      <c r="F53" s="20" t="s">
        <v>80</v>
      </c>
      <c r="G53" s="18">
        <v>9</v>
      </c>
      <c r="H53" s="19">
        <v>0</v>
      </c>
      <c r="I53" s="10"/>
    </row>
    <row r="54" spans="3:9" ht="30" x14ac:dyDescent="0.2">
      <c r="C54" s="7"/>
      <c r="D54" s="15">
        <f t="shared" si="0"/>
        <v>42</v>
      </c>
      <c r="E54" s="78" t="s">
        <v>83</v>
      </c>
      <c r="F54" s="20" t="s">
        <v>26</v>
      </c>
      <c r="G54" s="18">
        <v>7</v>
      </c>
      <c r="H54" s="19">
        <v>0</v>
      </c>
      <c r="I54" s="10"/>
    </row>
    <row r="55" spans="3:9" ht="30" x14ac:dyDescent="0.2">
      <c r="C55" s="7"/>
      <c r="D55" s="15">
        <f t="shared" si="0"/>
        <v>43</v>
      </c>
      <c r="E55" s="78" t="s">
        <v>83</v>
      </c>
      <c r="F55" s="78" t="s">
        <v>84</v>
      </c>
      <c r="G55" s="18">
        <v>395</v>
      </c>
      <c r="H55" s="19">
        <v>0</v>
      </c>
      <c r="I55" s="10"/>
    </row>
    <row r="56" spans="3:9" x14ac:dyDescent="0.2">
      <c r="C56" s="7"/>
      <c r="D56" s="21"/>
      <c r="E56" s="22"/>
      <c r="F56" s="23" t="s">
        <v>6</v>
      </c>
      <c r="G56" s="24">
        <f>+SUM(G10:G55)</f>
        <v>7866</v>
      </c>
      <c r="H56" s="24">
        <f>+SUM(H10:H55)</f>
        <v>1330</v>
      </c>
      <c r="I56" s="10"/>
    </row>
    <row r="57" spans="3:9" ht="32" customHeight="1" x14ac:dyDescent="0.2">
      <c r="C57" s="25"/>
      <c r="D57" s="26"/>
      <c r="E57" s="27"/>
      <c r="F57" s="28"/>
      <c r="G57" s="29" t="s">
        <v>16</v>
      </c>
      <c r="H57" s="30">
        <v>0</v>
      </c>
      <c r="I57" s="31"/>
    </row>
    <row r="58" spans="3:9" ht="15" customHeight="1" x14ac:dyDescent="0.2">
      <c r="C58" s="25"/>
      <c r="D58" s="26"/>
      <c r="E58" s="26"/>
      <c r="F58" s="32"/>
      <c r="G58" s="29" t="s">
        <v>17</v>
      </c>
      <c r="H58" s="30">
        <f>+H57*H56</f>
        <v>0</v>
      </c>
      <c r="I58" s="31"/>
    </row>
    <row r="59" spans="3:9" ht="15" x14ac:dyDescent="0.2">
      <c r="C59" s="25"/>
      <c r="D59" s="91"/>
      <c r="E59" s="91"/>
      <c r="F59" s="26"/>
      <c r="G59" s="29" t="s">
        <v>18</v>
      </c>
      <c r="H59" s="30">
        <v>0</v>
      </c>
      <c r="I59" s="31"/>
    </row>
    <row r="60" spans="3:9" ht="15" x14ac:dyDescent="0.2">
      <c r="C60" s="25"/>
      <c r="D60" s="26"/>
      <c r="E60" s="27"/>
      <c r="F60" s="26"/>
      <c r="G60" s="33" t="s">
        <v>8</v>
      </c>
      <c r="H60" s="34">
        <f>+SUM(H58:H59)</f>
        <v>0</v>
      </c>
      <c r="I60" s="31"/>
    </row>
    <row r="61" spans="3:9" ht="15" thickBot="1" x14ac:dyDescent="0.25">
      <c r="C61" s="35"/>
      <c r="D61" s="36"/>
      <c r="E61" s="36"/>
      <c r="F61" s="37"/>
      <c r="G61" s="37"/>
      <c r="H61" s="36"/>
      <c r="I61" s="38"/>
    </row>
    <row r="63" spans="3:9" s="1" customFormat="1" ht="15" x14ac:dyDescent="0.2">
      <c r="D63" s="39" t="s">
        <v>20</v>
      </c>
    </row>
    <row r="64" spans="3:9" s="1" customFormat="1" x14ac:dyDescent="0.2"/>
    <row r="65" spans="4:4" x14ac:dyDescent="0.2">
      <c r="D65" s="22" t="s">
        <v>21</v>
      </c>
    </row>
    <row r="66" spans="4:4" x14ac:dyDescent="0.2">
      <c r="D66" s="22" t="s">
        <v>22</v>
      </c>
    </row>
  </sheetData>
  <mergeCells count="3">
    <mergeCell ref="D4:H4"/>
    <mergeCell ref="D6:H6"/>
    <mergeCell ref="D59:E59"/>
  </mergeCells>
  <pageMargins left="0.7" right="0.7" top="0.75" bottom="0.75" header="0.3" footer="0.3"/>
  <pageSetup scale="3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Resumen</vt:lpstr>
      <vt:lpstr>Tecnología</vt:lpstr>
      <vt:lpstr>Retoma</vt:lpstr>
      <vt:lpstr>Resumen!Área_de_impresión</vt:lpstr>
      <vt:lpstr>Retoma!Área_de_impresión</vt:lpstr>
      <vt:lpstr>Tecnología!Área_de_impresión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Angel Angel</dc:creator>
  <cp:lastModifiedBy>CB Ingenieros</cp:lastModifiedBy>
  <cp:lastPrinted>2021-05-21T21:39:17Z</cp:lastPrinted>
  <dcterms:created xsi:type="dcterms:W3CDTF">2020-05-21T17:51:08Z</dcterms:created>
  <dcterms:modified xsi:type="dcterms:W3CDTF">2024-02-20T22:17:05Z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b923e60ffa7645a9af7490aa70a9e979</vt:lpwstr>
  </property>
</Properties>
</file>